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25" yWindow="420" windowWidth="19035" windowHeight="12810"/>
  </bookViews>
  <sheets>
    <sheet name="Свод" sheetId="6" r:id="rId1"/>
    <sheet name="Лист1" sheetId="7" r:id="rId2"/>
  </sheets>
  <definedNames>
    <definedName name="_xlnm._FilterDatabase" localSheetId="0" hidden="1">Свод!$A$15:$X$48</definedName>
    <definedName name="_xlnm.Print_Titles" localSheetId="0">Свод!$7:$10</definedName>
    <definedName name="_xlnm.Print_Area" localSheetId="0">Свод!$A$1:$L$57</definedName>
  </definedNames>
  <calcPr calcId="125725"/>
  <fileRecoveryPr repairLoad="1"/>
</workbook>
</file>

<file path=xl/calcChain.xml><?xml version="1.0" encoding="utf-8"?>
<calcChain xmlns="http://schemas.openxmlformats.org/spreadsheetml/2006/main">
  <c r="D14" i="6"/>
  <c r="E14"/>
  <c r="F14"/>
  <c r="G14"/>
  <c r="H14"/>
  <c r="I14"/>
  <c r="J14"/>
  <c r="K14"/>
  <c r="D39"/>
  <c r="D12" s="1"/>
  <c r="E39"/>
  <c r="E12" s="1"/>
  <c r="F39"/>
  <c r="F12" s="1"/>
  <c r="G39"/>
  <c r="H39"/>
  <c r="H12" s="1"/>
  <c r="I39"/>
  <c r="I12" s="1"/>
  <c r="J39"/>
  <c r="J12" s="1"/>
  <c r="K39"/>
  <c r="C39"/>
  <c r="C12" s="1"/>
  <c r="G12"/>
  <c r="K12"/>
  <c r="C14" l="1"/>
  <c r="J43" l="1"/>
  <c r="C42" l="1"/>
  <c r="C41" s="1"/>
  <c r="I43"/>
  <c r="I37"/>
  <c r="J21" l="1"/>
  <c r="K17"/>
  <c r="K16" s="1"/>
  <c r="C17" l="1"/>
  <c r="I19"/>
  <c r="J19"/>
  <c r="D17"/>
  <c r="D16" s="1"/>
  <c r="E17"/>
  <c r="E16" s="1"/>
  <c r="F17"/>
  <c r="G17"/>
  <c r="G16" s="1"/>
  <c r="H17"/>
  <c r="H16" s="1"/>
  <c r="J17" l="1"/>
  <c r="F16"/>
  <c r="I17"/>
  <c r="K42"/>
  <c r="K41" s="1"/>
  <c r="D42"/>
  <c r="E42"/>
  <c r="F42"/>
  <c r="F41" s="1"/>
  <c r="G42"/>
  <c r="G41" s="1"/>
  <c r="H42"/>
  <c r="H41" s="1"/>
  <c r="J16" l="1"/>
  <c r="J42"/>
  <c r="I42"/>
  <c r="D41"/>
  <c r="E41"/>
  <c r="I41" l="1"/>
  <c r="J41"/>
  <c r="I44" l="1"/>
  <c r="J37"/>
  <c r="J35"/>
  <c r="I35"/>
  <c r="J32"/>
  <c r="C16"/>
  <c r="J29"/>
  <c r="I29"/>
  <c r="J30"/>
  <c r="I30"/>
  <c r="J28"/>
  <c r="I28"/>
  <c r="J27"/>
  <c r="I27"/>
  <c r="J26"/>
  <c r="I26"/>
  <c r="J25"/>
  <c r="I25"/>
  <c r="J24"/>
  <c r="I24"/>
  <c r="J23"/>
  <c r="I23"/>
  <c r="J22"/>
  <c r="I21"/>
  <c r="J20"/>
  <c r="I20"/>
  <c r="I32" l="1"/>
  <c r="I16" l="1"/>
  <c r="J18"/>
  <c r="I18"/>
</calcChain>
</file>

<file path=xl/sharedStrings.xml><?xml version="1.0" encoding="utf-8"?>
<sst xmlns="http://schemas.openxmlformats.org/spreadsheetml/2006/main" count="104" uniqueCount="99">
  <si>
    <t>в том числе:</t>
  </si>
  <si>
    <t>1.</t>
  </si>
  <si>
    <t>2.</t>
  </si>
  <si>
    <t>№ п/п</t>
  </si>
  <si>
    <t>(наименование федеральной целевой программы, государственный заказчик-координатор (государственный заказчик)</t>
  </si>
  <si>
    <t>Форма № 3</t>
  </si>
  <si>
    <t>Наименование строек, объектов, мероприятий по направлению «капитальные вложения»</t>
  </si>
  <si>
    <t>Федеральный бюджет</t>
  </si>
  <si>
    <t>Бюджеты субъектов РФ и местные бюджеты</t>
  </si>
  <si>
    <t>Внебюджетные источники</t>
  </si>
  <si>
    <t>Общий объем финансирования</t>
  </si>
  <si>
    <t>Освоено с начала года за счет всех источников</t>
  </si>
  <si>
    <t>Всего по ФЦП:</t>
  </si>
  <si>
    <t>Бюджетные инвестиции, всего</t>
  </si>
  <si>
    <t>Обобщенные показатели
(тыс. рублей)</t>
  </si>
  <si>
    <t>Направление I "Модернизация системы организации воздушного движения":</t>
  </si>
  <si>
    <t>«Модернизация Единой системы организации воздушного движения Российской Федерации (2009-2020 годы)»,
Министерство транспорта Российской Федерации</t>
  </si>
  <si>
    <t>Создание укрупненных центров Единой системы организации воздушного движения Российской Федерации, в том числе:</t>
  </si>
  <si>
    <t>Разработка и внедрение унифицированных автоматизированных систем планирования использования воздушного пространства</t>
  </si>
  <si>
    <t>2.1.</t>
  </si>
  <si>
    <t>2.1.1</t>
  </si>
  <si>
    <t>техническое перевооружение Хабаровского укрупненного центра, включая оснащение автоматизированной системой организации воздушного движения, г.Хабаровск</t>
  </si>
  <si>
    <t>2.2</t>
  </si>
  <si>
    <t>Модернизация сети авиационной электросвязи и передачи данных, создание инфраструктуры перспективной цифровой сети авиационной электросвязи</t>
  </si>
  <si>
    <t>Совершенствование аэронавигационного обслуживания полетов в районе аэродромов и на воздушных трассах</t>
  </si>
  <si>
    <t xml:space="preserve">     в том числе:</t>
  </si>
  <si>
    <t>2.1.1.</t>
  </si>
  <si>
    <t>Реконструкция и техническое перевооружение Калининградского центра ЕС ОрВД, включая поставку оборудования, не входящего в смету стройки, г. Калининград, Калининградская область</t>
  </si>
  <si>
    <t>2.1.2.</t>
  </si>
  <si>
    <t>2.1.3.</t>
  </si>
  <si>
    <t>2.1.4.</t>
  </si>
  <si>
    <t>2.1.5.</t>
  </si>
  <si>
    <t>2.1.6.</t>
  </si>
  <si>
    <t>Техническое перевооружение Ростовского укрупненного центра, включая замену автоматизированной системы организации воздушного движения, г. Ростов-на-Дону</t>
  </si>
  <si>
    <t>2.1.7.</t>
  </si>
  <si>
    <t>Строительство технологического здания и оснащение автоматизированной системой организации воздушного движения Санкт-Петербургского укрупненного центра ЕС ОрВД, г. Санкт-Петербург</t>
  </si>
  <si>
    <t>2.1.8.</t>
  </si>
  <si>
    <t>2.1.10.</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</si>
  <si>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</si>
  <si>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 xml:space="preserve">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 устраняются замечания к техническому заданию.
Ведется подготовка договора на оснащение автоматизированной системы организации воздушного движения.
Запрошена ведомость поставки автоматизированной системы организации воздушного движения и спецификации изготовления 2014 года согласно
техническому заданию на  автоматизированную систему организации воздушного движения, монтажные и пуско-наладочные работы
Ведется подготовка договора на проверку смет.
</t>
  </si>
  <si>
    <t>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 г. Тюмень</t>
  </si>
  <si>
    <t>Реконструкция и техническое перевооружение Магаданского укрупненного центра ЕС ОрВД, включая строительство технологического здания  (площадью до 1300 кв.м), г. Магадан, Магаданская область</t>
  </si>
  <si>
    <t>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 г. Екатеринбург</t>
  </si>
  <si>
    <t>2.3.</t>
  </si>
  <si>
    <t>2.4.</t>
  </si>
  <si>
    <t>Строительство зданий и сооружений для размещения авиационного поисково-спасательного центра с координационным центром поиска и спасания,г.Петропавловск-Камчатский.ПИР.</t>
  </si>
  <si>
    <t>Строительство зданий и сооружений авиационных поисково-спасательных центров единой системы авиационно-космического поиска и спасания для эффективной организации поисково-спасательной службы и обеспечения координации проведения поисково-спасательных операций в пределах зоны поиска и спасения</t>
  </si>
  <si>
    <t>2.5.2.</t>
  </si>
  <si>
    <t>2.5.1.</t>
  </si>
  <si>
    <t>2.5.</t>
  </si>
  <si>
    <t>Направление III "Развитие единой системы авиационно-космического поиска и спасания"</t>
  </si>
  <si>
    <t>Направление II "Развитие метеорологического обеспечения аэронавигации"</t>
  </si>
  <si>
    <t>Строительство зданий и сооружений для размещения авиационного поисково-спасательного центра с координационным центром поиска и спасания, г. Хабаровск</t>
  </si>
  <si>
    <t>Техническое перевооружение Красноярского укрупненного центра ЕС ОрВД, включая оснащение автоматизированной системой организации воздушного движения, г. Красноярск</t>
  </si>
  <si>
    <t>Исполнитель: Жило Елена Васильевна
Телефон:+7 (499) 262-48-40
e-mail:zhilo@ppp-transport.ru</t>
  </si>
  <si>
    <t>2.5.3.</t>
  </si>
  <si>
    <t>Строительство зданий и сооружений для размещения авиационного поисково-спасательного центра, г.Мурманск</t>
  </si>
  <si>
    <t>Строительство зданий и сооружений для размещения авиационного поисково-спасательного центра с координационным центром поиска и спасания, г. Санкт-Петербург</t>
  </si>
  <si>
    <t>Строительство зданий и сооружений для размещения авиационного поисково-спасательного центра с координационным центром поиска и спасания, г. Ростов-на-Дону</t>
  </si>
  <si>
    <t>Бюджетные назначения по программе на 2015 год</t>
  </si>
  <si>
    <t>Предусмот-рено утвержден-ной ФЦП на 2015 год</t>
  </si>
  <si>
    <t>Предусмотрено на 2015 год</t>
  </si>
  <si>
    <t>2.5.4.</t>
  </si>
  <si>
    <t xml:space="preserve"> "Развитие метеорологического обеспечения аэронавигации"</t>
  </si>
  <si>
    <t>Реконструкция технологического здания и техническое перевооружение Новосибирского укрупненного центра ЕС ОрВД, включая оснащение автоматизированной системой организации воздушного движения,     г. Новосибирск</t>
  </si>
  <si>
    <t>Техническое перевооружение Якутского укрупненного центра ЕС ОрВД, включая оснащение автоматизированной системой организации воздушного движения,   г. Якутск</t>
  </si>
  <si>
    <t>2.1.9.</t>
  </si>
  <si>
    <t>Реконструкция технологического здания (площадью 1280 кв. м) и техническое перевооружение Иркутского укрупненного центра ЕС ОрВД, включая оснащение  автоматизированной системой организации воздушного движения, г. Иркутск, Иркутская область</t>
  </si>
  <si>
    <t>Реконструкция технологического здания (площадью 2800 кв. м) и техническое перевооружение Самарского укрупненного центра ЕС ОрВД, включая оснащение автоматизированной системой организации воздушного движения,  г. Самара</t>
  </si>
  <si>
    <t>ОАО «Концерн ПВО «Алмаз-Антей» отказался от заключения государственного контракта без увеличения объемов финансирования и продления сроков выполнения работ</t>
  </si>
  <si>
    <t>За застройщиком не закреплены установленным порядком права на земельный участок под строительство объекта, не оформлен градостроительный план земельного участка, поэтому в силу требований п.6 ст. 48 Градостроительного кодекса РФ не представляется возможным заключение ГК на проведение ПИР. В связи с этим поданы предложения по внесению изменений в ФЗ «О федеральном бюджете на 2015 год и плановый период 2016 и 2017 годов» о снятии лимитов 2015 года</t>
  </si>
  <si>
    <t>Оформлен земельный участок в постоянное (бессрочное) пользование , получены документы. Получены технические условия на выполнение работ по строительству линейно-кабельных сооружений для подключения к сетям тепловой энергии, точка подключения будет определена при проектировании. ОАО "МРСК Юга" предоставлен проект договора об осуществлении технологического присоединения к электрическим сетям. Отработан проект договора на осуществление бюджетных инвестиций в объект капитального строительства. Отработан проект государственного контракта с ОАО "Концерн ПВО "Алмаз-Антей" на выполнение работ. ОАО «Концерн ПВО «Алмаз-Антей» отказался от заключения государственного контракта без увеличения объемов финансирования и продления сроков выполнения работ</t>
  </si>
  <si>
    <t>Кассовые 
расходы 
госзаказчика        за  2015 год</t>
  </si>
  <si>
    <t>Фактические расходы за 2015 год</t>
  </si>
  <si>
    <t>Кассовые расходы и фактические расходы                за 2015 год</t>
  </si>
  <si>
    <t>Источники и объемы финансирования за 2015 год  (тыс. рублей)</t>
  </si>
  <si>
    <t>Выполнено техническое проектирование автоматизированной системы организации воздушного движения.
Заключен договор на выполнение работ по оснащению автоматизированной системой организации воздушного движения. Выплачен аванс на изготовление оборудования автоматизированной системы организации воздушного движения .
Разработан план-график выполнения работ по созданию Красноярского укрупненного центра, предусматривающий ввод автоматизированной системы организации воздушного движения в эксплуатацию в декабре 2016 года.</t>
  </si>
  <si>
    <t>Получены положительнве заключения ФАУ «Главгосэкспертиза России» по технической части проекта от 30.06.2015 № 902-15/ГГЭ-9995/09 и по проверке достоверности определения сметной стоимости объекта от 24.11.2015 № 1579-15/ГГЭ-9995/10 . 
Проектно-сметная документация утверждена приказом ФГУП "Госкорпорация по ОрВД" от 15.12.2015 № 703.
Заключение договора на выполнение работ по реконструкции Новосибирского укрупненного центра и оснащению автоматизированной системой организации воздушного движения запланировано на 1 квартал 2016 года, с окончанием работ и вводом объекта в эксплуатацию в 2017 году.</t>
  </si>
  <si>
    <t>Разработано и согласовано ФГУП «Госкорпорация по ОрВД», филиалом «Аэронавигация Юга» и АО «Азимут» техническое задание на выполнение работ по объекту.
Заключение договора на разработку технического проекта перенесено на 1 квартал 2016 года, в связи с длительной разработкой технического задания на выполнение работ по объекту и Плана-проспекта технического проекта в связи с особенностями построения автоматизированной системы организации воздушного движения Ростовского УЦ.</t>
  </si>
  <si>
    <t>За счет внебюджетных источников произведена доплата по акту сверки от 27.12.2013 по договору от 30.07.2013 № 33-13/ВР за период с 01.01.2013 по 27.12.2013.</t>
  </si>
  <si>
    <t xml:space="preserve">Приказом ФГУП «Госкорпорация по ОрВД» № 728 от 29.12.2014 Иркутский укрупненный центр ЕС ОрВД введен в эксплуатацию.
Выполнены работы по устройству диафрагм жесткости 1 этажа здания АС УВД «Старт». За счет внебюджетных источников произведена окончательная оплата работ, выполненных в 2014 году (подготовка диспетчерского персонала, эксплуатационные испытания автоматизированной системы организации воздушного движения). 
</t>
  </si>
  <si>
    <t xml:space="preserve">  Результаты реализации программных мероприятий по направлению "капитальные вложения"   </t>
  </si>
  <si>
    <t xml:space="preserve"> за 2015 год в рамках федеральной целевой программы</t>
  </si>
  <si>
    <t xml:space="preserve">Выполненные работы за 2015 год  (в натуральных показателях)                                                                                                                                </t>
  </si>
  <si>
    <t xml:space="preserve">Внебюджетные источники:
Разработан технический проект автоматизированной системы организации воздушного движения  (акт комиссии от 05.03.2015). 
16.10.2015 получено отрицательное заключение ФАУ «Главгосэкспертиза России». ФГУП "Госкорпорация по ОрВД" совместно с ГКУ «Служба Государственного заказчика РС(Я)» произведена корректировка проектной документации и результатов инженерных изысканий с учетом замечаний ФАУ «Главгосэкспертиза России».
По данным субъекта РФ (Республика Саха (Якутия)) на текущую дату выполнены следующие работы:
 - ж/б каркас здания - 100%;
- кладка наружных стен -100%;
- кладка внутренних стен и перегородок – 60%;
Выполнены работы по вертикальной планировке грунта строительной площадки.
Оформлены правоустанавливающие документы на земельные участки.
В ПСД внесены изменения и документация направлена повторно на проверку в ФАУ «Главгосэкспертиза России», в связи с чем работы на объекте приостановлены.   Решается вопрос дальнейшего финансирования строительства объекта.
</t>
  </si>
  <si>
    <t xml:space="preserve">• за счет внебюджетных источников:
Оплачены выполненные работы по инженерным изысканиям для разработки проектной и рабочей документации и работ по разработке проектной документации. При оплате учтен аванс прошлых лет. 
Выполнены работы по доработке  технического проекта автоматизированной системы организации воздушного движения. При оплате по данным работам учтен аванс прошлых лет. 
• за счет средств федерального бюджета:
В соответствии с подписанным 13.07.2015 государственным контрактом 
№ 519/15-ГК ведутся работы по строительству технологического здания центра и его оснащению автоматизированной системой организации воздушного движения.
Разработан план-график выполнения работ по созданию Санкт-Петербургского укрупненного центра, предусматривающий ввод объекта в эксплуатацию в декабре 2017 года. 
Разрешение на строительство получено 25.06.2015. Оригинал разрешения отправлен в филиал «Аэронавигация Северо-запада» 26.06.2015.
Завершены и оплачены работы по устройству фундамента. Ведутся работы по возведению каркаса зданий.
</t>
  </si>
  <si>
    <t xml:space="preserve">Завершены работы по договору на надстройку вышки командно-диспетчерского пункта (надстройка командно-диспетчерского пункта, реконструкция фасада и кровли, замена остекления). Акт приемки законченного строительством объекта по форме КС-11 утвержден генеральным директором  ФГУП «Госкорпорация по ОрВД» 01.02.2015. 
Завершены работы по договору на реконструкцию здания. Акт приемки законченного строительством объекта по форме КС-11 утвержден генеральным директором ФГУП «Госкорпорация по ОрВД» 17.06.2015. При оплате зачтен аванс 2012 года за счет внебюджетных источников.
Техническая готовность объекта 100%. </t>
  </si>
  <si>
    <t xml:space="preserve">25.12.2015 получено положительное заключение по проектной документации и результатам инженерных изысканий на строительство технологического здания 
и оснащение автоматизированной системой организации воздушного движения 
от 21.12.2015 № 1740-15/ГГЭ-10085/09.
Разработан и принят комиссией технический проект автоматизированной системы организации воздушного движения Екатеринбургского укрупненного центра ЕС ОрВД.
</t>
  </si>
  <si>
    <t xml:space="preserve">Получены положительные заключения ФАУ «Главгосэкспертиза России» по проектной документации и результатам инженерных изысканий от 12.03.2015 №340-15/ГГЭ-9807/09 и по проверке достоверности сметной стоимости объекта от 18.06.2015 № 855-15/ГГЭ-9807/10.
Проведена окончательная оплата выполненных в 2014 году работ по разработке технического проекта автоматизированной системой организации воздушного движения.
22.10.2015 заключен договор на строительство технологического здания Тюменского укрупненного центра. Выплачен аванс.
</t>
  </si>
  <si>
    <t>За 12 месяцев 2015 года по данному мероприятию выполнены следующие индикаторы и показатели:
«Число введенных в эксплуатацию средств автоматического зависимого наблюдения (вещательного типа)» – Аян (Приказ филиала «Аэронавигация Дальнего Востока» №541 от 22.12.2014), Тында (Приказ филиала «Аэронавигация Дальнего Востока» №527 от 12.12.2014), Чумикан (Приказ филиала «Аэронавигация Дальнего Востока» №541 от 22.12.2014), им. Полины Осипенко (Приказ филиала «Аэронавигация Дальнего Востока» №558 от 26.12.2014), Оренбург (Приказ филиала «Аэронавигация Центральной Волги» №353 от 14.08.2015), Уфа (Приказ филиала «Аэронавигация Центральной Волги» №353 от 14.08.2015), Самара (Приказ филиала «Аэронавигация Центральной Волги» №381 от 28.08.2015), Орск (Приказ филиала «Аэронавигация Центральной Волги» №353 от 14.08.2015), Саратов (Приказ филиала «Аэронавигация Центральной Волги» №353 от 14.08.2015), Пенза (Приказ филиала «Аэронавигация Центральной Волги» №482 от 28.10.2015), Ульяновск (Приказ филиала «Аэронавигация Центральной Волги» №353 от 14.08.2015), Чебоксары  (Приказ филиала «Аэронавигация Центральной Волги» №353 от 14.08.2015), Казань (Приказ филиала «Татаэронавигация» №253 от 21.08.2015), Бугульма (Приказ филиала «Татаэронавигация» №345 от 26.11.2015), Набережные Челны (Приказ филиала «Татаэронавигация» №264 от 22.09.2015). На позициях  Магадан, Сеймчан, Певек, Мыс Шмидта завершены монтажные и пуско-наладочные работы, проведены приемо-сдаточные испытания, готовятся документы по вводу в эксплуатацию.
«Число введенных в эксплуатацию доплеровских азимутально-дальномерных радиомаяков, радиотехнических систем ближней навигации, дальномерных радиомаяков» - Тюмень (РМА/РМД) (приказ филиала «Аэронавигация Северной Сибири» от 23.11.2015), Южно-Сахалинск (ДВОР/ДМЕ) (приказ филиала «Аэронавигация Дальнего Востока» № 686 от 30.12.2015), Петропавловск-Камчатский (ДВОР/ДМЕ) (приказ филиала «Камчатаэронавигация» № 596 от 29.12.2015), Бодайбо (РМА/РМД) (приказ филиала «Аэронавигация Восточной Сибири»  № 937 от 29.12.2015), Нерюнгри (ДВОР/ДМЕ) (приказ филиала «Аэронавигация Восточной Сибири» № 1142 от 17.12.15), Хатанга (РМА/РМД)  (приказ филиала «Аэронавигация  Центральной Сибири» № 559 от 21.12.2015), Уфа (ДМЕ) (приказ филиала «Аэронавигация Центральной Волги» № 264 от 24.06.2015), Ухта (ДМЕ) (приказ филиала «Аэронавигация Северного Урала» № 761 от 30.12.2015), Хабаровск (ДМЕ) – (приказ филиала «Аэронавигация Дальнего Востока» № 648 от 15.12.2015), Волгоград – (приказ филиала «Аэронавигация Юга» № 1324 от 29.12.2015). Ведутся работы по разработке проектной документации для оснащения 21-го объекта системами ближней навигации. Выполнена поставка 19-ти комплектов оборудования ДМЕ.
«Число введенных в эксплуатацию средств автоматизации управления воздушным движением аэродромов» -Хабаровск (приказ филиала «Аэронавигация Дальнего Востока» № 2553 от 01.06.2015),Оссора (приказ филиала «Камчатаэронавигация» № 571 от 23.12.2015), Улан-Удэ (приказ филиала «Аэронавигация Восточной Сибири»  № 913 от 23.12.2015).
«Число введенных в эксплуатацию систем управления наземным движением и контроля за ним» - досрочно введена в эксплуатацию радиолокационная станция обзора летного поля (РЛС ОЛП) в Хабаровске (приказ филиала «Аэронавигация Дальнего Востока» от № 233 от 28.04.2012).
«Число введенных в эксплуатацию аэродромных радиолокационных комплексов (модернизация)» - введены в эксплуатацию 6 аэродромных радиолокационных комплексов, в том числе:
АРЛК «Лира-А10» в аэропортах  Белгород (приказ филиала «Московский центр автоматизированного управления воздушным движением» от 16.12.2015 № 1522),  Лешуконское (приказ «Аэронавигация Северо-Запада»  от 24.12.2015 № 535), Ухта (приказ филиала «Аэронавигация Северного Урала» от 29.12.2015 №759), Оссора (приказ филиала «Камчатаэронавигация» от 25.12.2015 № 585), Магадан (приказ филиала «Аэронавигация Северо-Востока» от 29.12.2015 № 434). 
АОРЛ-1АС в аэропортах Нерюнгри (приказ филиала «Аэронавигация Северо-Востока» от 29.12.2015 №1205). 
По оснащению аэродромными радиолокационными комплексами завершены монтажные работы по оснащению АРЛК «Лира-А10» в аэропорту Воронеж. Проводится изготовление аэродромным радиолокационным комплексом «Лира-А10» для аэропорта Петропавловск-Камчатский. Получено положительное заключение государственной экспертизы по проектной документации по оснащению аэродромными радиолокационными комплексами аэропортов Белоярский и Когалым. Проводятся проектно-изыскательские работы по оснащению аэродромными радиолокационными комплексами аэропортов Горно-Алтайск, Нижневартовск, Ленск, Астрахань, Тарко-Сале, Ижевск, Киров. Сыктывкар, Бодайбо, Чебоксары.
«Число введенных в эксплуатацию средств вторичной радиолокации» - завершены работы по монтажу и приемо-сдаточным испытаниям моноимпульсного вторичного радиолокатора «Аврора» в аэропорте Нижнеудинск. Выполнена летная проверка, приказ «Аэронавигация Восточной Сибири» от 25.12.2015 №923. Оформляются отчетные документы. Завершены работы по поставке, монтажу, ПНР и ПСИ МВРЛ «Аврора» в аэропорте Уфа. Акт приемо-сдаточных испытаний от 13.11.2015. Оформляются отчетные документы.
Введены в эксплуатацию вторичные радиолокаторы в аэропортах Лешуконское (приказ филиала «Аэронавигация Северо-Запада» № 535 от 24.12.2015), Оссора (приказ филиала «Камчатаэронавигация»  - № 585 от 25.12.2015), Белгород (приказ филиала «Московский центр автоматизированного управления воздушным движением»  № 1522 от 16.12.2015), Ухта (приказ филиала «Аэронавигация Северного Урала» № 759 от 29.12.2015), Магадан (приказ филиала «Аэронавигация Северо-Востока» № 434 от 29.12.2015).</t>
  </si>
  <si>
    <t xml:space="preserve">За 12 месяцев 2015 года по данному мероприятию выполнены следующие индикаторы и показатели:
 «Число введенных в эксплуатацию центров коммутации сообщений» - Оборудование центра коммутации сообщений (ЦКС) введено в эксплуатацию в следующих аэропортах Астрахань (Приказ филиала «Аэронавигация Юга» № 740 от 08.08.2014), Махачкала (Приказ филиала «Аэронавигация Юга» № 740 от 08.08.2014), Хабаровск (Приказ  филиала «Аэронавигация Дальнего Востока» № 318 от 31.07.2014), Владивосток (приказ филиала «Аэронавигация Дальнего Востока»  № 277 от 02.07.2014). Выполнены работы по поставке оборудования ЦКС (центр коммутации сообщений) в Оренбург (Приказ «Аэронавигация Центральной Волги» № 328 от 28.07.2015), Архангельск (Талаги) (Приказ филиала «Аэронавигация Северо-Запада» № 347 от 31.08.2015), Амдерма (Приказ «Аэронавигация Северо-Запада» № 503 от 09.12.2015). 
«Число введенных в эксплуатацию узлов опорной подсети ЦСИАФС и центров AMHS» - Выполнены работы по модернизации центров коммутации сообщений до уровня коммутационных центров с AMHS для Хабаровского укрупненного центра – приказ филиала «Аэронавигация Дальнего Востока»  о вводе в эксплуатацию № 361 от 17.07.2015 и Санкт-Петербургского укрупненного центра – приказ  филиала «Аэронавигация Северо-Запада» о вводе в эксплуатацию № 416 от 12.10.2015. Акты сдачи-приемки выполненных работ по договорам на модернизацию центров коммутации сообщений до уровня AMHS в Центре организации воздушного движения Новосибирск № 559/15 от 24.09.2015 и в Центре организации воздушного движения Иркутск № 534/15 от 24.09.2015 находятся в Концерне на оформлении. Приказы о вводе в эксплуатацию AMHS от 30.12.2015 от 30.12.2015 Новосибирск - № 760, филиала  «Аэронавигация Восточной Сибири» Иркутск - 
№ 942. Договоры на поставку оборудования опорной подсети связи (ОПСС) ЦСИАФС для центрального узла (ЦУС) и 9 узлов опорной подсети связи верхнего уровня на объектах: Центральный узел связи (Главный центр), Санкт-Петербург (2 узла), Самара, Магадан, Сыктывкар, Тюмень, Хабаровск, Иркутск (2 узла) до настоящего времени не заключены.
Проекты договоров на поставку оборудования опорной подсети связи ЦСИАФС (цифровая сеть интегрированной авиационной фиксированной связи) для 9 узлов опорной подсети связи верхнего уровня, подписанные со стороны АО «Концерн ВКО «Алмаз-Антей», не прошли согласование крупной сделки и были возвращены уточнения технических проектов и стоимости оборудования. 04.12.2015 согласованный Росавиацией проект договора был направлен в АО «Концерн ВКО «Алмаз-Антей».
 «Число введенных в эксплуатацию региональных и вспомогательных приемо-передающих центров "воздух-земля" в диапазоне высоких частот и центра доступа управления»  - выполнены работы по оснащению Хабаровского районного центра филиала «Аэронавигация Дальнего Востока» ФГУП «Госкорпорация по ОрВД» средствами радиосвязи высоких частот в рамках создания авиационной сети связи и передачи данных ДКМВ (декаметровые волны) диапазона. В Хабаровском РЦ филиала «Аэронавигация Дальнего Востока» проведены приемо-сдаточные испытания оборудования ВЧ диапазона. Приказ приемо-сдаточных испытаний от 30.11.2015 № 615. В Архангельском центре организации воздушного движения (Лешуконское) филиала «Аэронавигация Северо-Запада» введены в эксплуатацию радиосредства диапазона высоких частот. Приказ о вводе в эксплуатацию - от 25.09.2015 № 395.
«Число введенных в эксплуатацию земных станций спутниковой связи» - выполнены договоры на поставку земных станций спутниковой связи в Центры организации воздушного движения: Жиганск – приказ о вводе в эксплуатацию от 25.11.2015 № 1039; Олекминск (2 комплекта) - приказ о вводе в эксплуатацию от 25.11.2015 № 1040; Ленск (2 комплекта) - приказ о вводе в эксплуатацию от 25.11.2015 № 1041.
 «Число введенных в эксплуатацию приемо-передающих центров связи и ретрансляторов ОВЧ диапазона» - Введены следующие автоматизированные приемо-передающих центры: Тюмень (приказ от 16.10.2015 № 347 ОД), Нижнеудинск (приказ о готовности к вводу от 25.12.2015 №924), Оренбург (приказ о вводе от 26.10.2015 №476), Воркута (приказ о вводе от 29.12.2015 №752), Мирный (приказ о готовности к вводу от 28.12.2015 № 1206), Минеральные Воды (приказ о готовности к вводу от 29.12.2015 №1332), Уфа (приказ о готовности к вводу от 29.12.2015 №610), Брянск (приказ приемо-сдаточных испытаний от 17.12.2015 № 1532, Акт приемо-сдаточных испытаний от 28.12.201), Иваново (приказ о вводе от 12.04.2015 № 306), Смоленск (приказ о вводе от 26.06.2014 №610), Тверь (приказ о вводе от 18.06.2014 № 568). Ретранслятор: Анапа (приказ о вводе от 31.12.2014 №1252).
«Число введенных в эксплуатацию средств связи диапазонов очень высоких частот, высоких частот и метеовещания службы автоматической передачи информации в районе аэродрома и станций передачи данных» - полностью выполнены работы по договорам на поставку оборудования средств связи диапазонов очень высоких частот в а/п Ноябрьск – 5 изделий  (приказ о вводе от 30.05.2015 № 139 ОД) и в а/п Надым – 10 изделий (приказ о вводе от 28.12.2015 № 247 ОД).
</t>
  </si>
  <si>
    <t xml:space="preserve">За 12 месяцев 2015 года выполнены следующие работы:
- завершены работы и введен в эксплуатацию комплекс средств автоматизации планирования использования воздушного пространства (КСА ПИВП ЗЦ/УЦ) «Планета-5» в Новосибирском зональном центре ЕС ОрВД (Приказ о вводе в эксплуатацию филиала «Аэронавигация Западной Сибири» от 27.01.2015 № 42);
- завершены работы и введен в эксплуатацию комплекс средств автоматизации планирования использования воздушного пространства (КСА ПИВП ЗЦ/УЦ) «Планета-5» в Иркутском укрупненном центре ЕС ОрВД (Приказ о вводе 
в эксплуатацию филиала «Аэронавигация Восточной Сибири» от 29.12.2014 №926);
- начаты работы по оснащению Красноярского укрупненного центра ЕС ОрВД унифицированной интегрированной автоматизированной подсистемой планирования ИВП (КСА ПИВП ЗЦ/УЦ), являющейся составной частью автоматизированной системы организации воздушного движения Красноярского укрупненного центра ЕС ОрВД. Заключен договор № 869/15 от 25.11.2015 г. на оснащение Красноярского укрупненного центра ЕС ОрВД автоматизированной подсистемой планирования использования воздушного пространства (КСА ПИВП ЗЦ/УЦ) со сроком исполнения - декабрь 2017 года, выплачен аванс по договору;
- начата процедура заключения договора по оснащению Санкт-Петербургского укрупненного центра ЕС ОрВД унифицированной интегрированной автоматизированной подсистемой планирования использования воздушного пространства (КСА ПИВП ЗЦ/УЦ), являющейся составной частью автоматизированной системы организации воздушного движения Санкт-Петербургского укрупненного центра ЕС ОрВД (подготовлен и 21.12.2015 повторно направлен в Росавиацию на крупную сделку проект договора на выполнение работ);
- принят Технический проект по оснащению Якутского укрупненного центра ЕС ОрВД унифицированной интегрированной автоматизированной подсистемой планирования ИВП (КСА ПИВП ЗЦ/УЦ), являющейся составной частью автоматизированной системы организации воздушного движения Якутского укрупненного центра ЕС ОрВД;
- принят Технический проект по оснащению Екатеринбургского укрупненного центра ЕС ОрВД унифицированной интегрированной автоматизированной подсистемой планирования ИВП (КСА ПИВП ЗЦ/УЦ), являющейся составной частью автоматизированной системы организации воздушного движения Екатеринбургского УЦ ЕС ОрВД.
Введены в эксплуатацию комплексы средств автоматизации планирования использования воздушного пространства группы организации потоков воздушного движения следующих аэродромов:
- Пермь, комплекс введен в эксплуатацию приказом филиала «Аэронавигация Урала» от 24.02.2015 г. № 28; 
- Чокурдах, комплекс введен в эксплуатацию приказом филиала «Аэронавигация Северо-Восточной Сибири» от 18.05.2015 № 420;
- Анадырь, комплекс для группы обеспечения планирования воздушного движения и комплекс для местного диспетчерского пункта введены в эксплуатацию приказом филиала «Аэронавигация Северо-Востока» от 14.04.2015 № 111;
- Киров, комплекс для группы обеспечения планирования воздушного движения и комплекс для местного диспетчерского пункта введены в эксплуатацию приказом Кировского центра организации воздушного движения филиала «Аэронавигация Урала» от 25.03.2015 № 95; 
- Ростов-на-Дону, комплекс введен в эксплуатацию приказом филиала «Аэронавигация Юга» от 14.05.2015 № 472; 
- Хабаровск, комплекс введен в эксплуатацию приказом филиала «Аэронавигация Дальнего Востока» от 01.06.2015 № 255; 
- Нарьян-Мар, комплекс введен в эксплуатацию приказом филиала «Аэронавигация Северо-Запада» от 24.07.2015 №282;
- Петропавловск-Камчатский, комплекс введен в эксплуатацию приказом филиала «Камчатаэронавигация» от 31.07.2015 №312;
- Надым, комплекс для группы обеспечения планирования воздушного движения и комплекс для местного диспетчерского пункта введены в эксплуатацию приказом Надымского центра организации воздушного движения филиала «Аэронавигация Севера Сибири» от 20.06.2015 № 146 ОД;
- Благовещенск, комплекс для группы обеспечения планирования воздушного движения введен в эксплуатацию приказом филиала «Аэронавигация Дальнего Востока» от 19.10.2015 № 530. 
Проводятся работы по оснащению комплексом для группы обеспечения планирования воздушного движения аэродрома Тарко-Сале. 
Готовится к заключению договор на выполнение работ по оснащению комплексом для группы обеспечения планирования воздушного движения и комплексом для местного диспетчерского пункта аэродрома Салехард.
</t>
  </si>
  <si>
    <t>Выполнено около 25% строительно-монтажных работ, разработано 70% рабочей документации. Отставание от графика работ составляет 14 месяцев и продолжает нарастать. 
С 19.08.2015 работы по строительству объекта остановлены в связи с образованием трещин в фундаментных балках и плитки перекрытия подвала.
В АО «Концерн ВКО «Алмаз-Антей» 27.11.2015 направлено соглашение о расторжении Контракта. 
28.12.2015 ФБУ «Служба ЕС АКПС» направило исковое заявление в Арбитражный суд города Москвы по вопросу неисполнения обязательств по Государственному контракту от 26.06.2013 №15-06-13.</t>
  </si>
  <si>
    <t>2.6.</t>
  </si>
  <si>
    <t>2.6.1.</t>
  </si>
  <si>
    <t>2.6.2.</t>
  </si>
  <si>
    <t>2.1</t>
  </si>
  <si>
    <t xml:space="preserve">По 13 договорам, заключенным между заказчиком-застройщиком ФГБУ «Авиаметтелеком Росгидромета» и подрядной организацией, с оплатой из внебюджетных источников выполнены следующие виды работ:
-  строительно-монтажные и пуско-наладочные рабоыт (по 5 объектам технического перевооружения);
- поставка и установка технологического оборудования (по 6 объектам технического перевооружения);
- модернизация технологического оборудования сети авиаметобеспечения (по 92 объектам технического перевооружения). 
</t>
  </si>
  <si>
    <t xml:space="preserve">Первый заместитель Министра транспорта 
Российской Федерации                                      _______________________ </t>
  </si>
</sst>
</file>

<file path=xl/styles.xml><?xml version="1.0" encoding="utf-8"?>
<styleSheet xmlns="http://schemas.openxmlformats.org/spreadsheetml/2006/main">
  <numFmts count="2">
    <numFmt numFmtId="43" formatCode="_-* #,##0.00_р_._-;\-* #,##0.00_р_._-;_-* &quot;-&quot;??_р_._-;_-@_-"/>
    <numFmt numFmtId="164" formatCode="#,##0.0"/>
  </numFmts>
  <fonts count="18">
    <font>
      <sz val="10"/>
      <name val="Arial Cyr"/>
      <charset val="204"/>
    </font>
    <font>
      <sz val="11"/>
      <color theme="1"/>
      <name val="Calibri"/>
      <family val="2"/>
      <charset val="204"/>
      <scheme val="minor"/>
    </font>
    <font>
      <sz val="10"/>
      <name val="Arial Cyr"/>
      <charset val="204"/>
    </font>
    <font>
      <sz val="10"/>
      <name val="Times New Roman"/>
      <family val="1"/>
      <charset val="204"/>
    </font>
    <font>
      <sz val="11"/>
      <color indexed="8"/>
      <name val="Calibri"/>
      <family val="2"/>
      <charset val="204"/>
    </font>
    <font>
      <sz val="10"/>
      <name val="Arial Cyr"/>
      <charset val="204"/>
    </font>
    <font>
      <sz val="8"/>
      <name val="Times New Roman"/>
      <family val="1"/>
      <charset val="204"/>
    </font>
    <font>
      <i/>
      <u/>
      <sz val="8"/>
      <name val="Times New Roman"/>
      <family val="1"/>
      <charset val="204"/>
    </font>
    <font>
      <b/>
      <sz val="12"/>
      <name val="Times New Roman"/>
      <family val="1"/>
      <charset val="204"/>
    </font>
    <font>
      <b/>
      <sz val="10"/>
      <name val="Times New Roman"/>
      <family val="1"/>
      <charset val="204"/>
    </font>
    <font>
      <sz val="9"/>
      <name val="Times New Roman"/>
      <family val="1"/>
      <charset val="204"/>
    </font>
    <font>
      <vertAlign val="superscript"/>
      <sz val="12"/>
      <name val="Times New Roman"/>
      <family val="1"/>
      <charset val="204"/>
    </font>
    <font>
      <b/>
      <sz val="12"/>
      <name val="Arial Cyr"/>
      <charset val="204"/>
    </font>
    <font>
      <b/>
      <sz val="11"/>
      <name val="Times New Roman"/>
      <family val="1"/>
      <charset val="204"/>
    </font>
    <font>
      <sz val="11"/>
      <name val="Arial Cyr"/>
      <charset val="204"/>
    </font>
    <font>
      <b/>
      <i/>
      <sz val="10"/>
      <name val="Times New Roman"/>
      <family val="1"/>
      <charset val="204"/>
    </font>
    <font>
      <sz val="11"/>
      <name val="Times New Roman"/>
      <family val="1"/>
      <charset val="204"/>
    </font>
    <font>
      <b/>
      <sz val="11"/>
      <name val="Arial Cyr"/>
      <charset val="204"/>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bgColor indexed="8"/>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4" fillId="0" borderId="0"/>
    <xf numFmtId="0" fontId="5" fillId="0" borderId="0"/>
    <xf numFmtId="9" fontId="5" fillId="0" borderId="0" applyFont="0" applyFill="0" applyBorder="0" applyAlignment="0" applyProtection="0"/>
    <xf numFmtId="43" fontId="2" fillId="0" borderId="0" applyFont="0" applyFill="0" applyBorder="0" applyAlignment="0" applyProtection="0"/>
    <xf numFmtId="0" fontId="1" fillId="0" borderId="0"/>
  </cellStyleXfs>
  <cellXfs count="152">
    <xf numFmtId="0" fontId="0" fillId="0" borderId="0" xfId="0"/>
    <xf numFmtId="0" fontId="0" fillId="0" borderId="0" xfId="0" applyFont="1" applyFill="1"/>
    <xf numFmtId="164" fontId="0" fillId="0" borderId="0" xfId="0" applyNumberFormat="1" applyFont="1" applyFill="1" applyAlignment="1">
      <alignment horizontal="center" vertical="center"/>
    </xf>
    <xf numFmtId="164" fontId="0" fillId="0" borderId="0" xfId="4" applyNumberFormat="1" applyFont="1" applyFill="1" applyAlignment="1">
      <alignment horizontal="center" vertical="center"/>
    </xf>
    <xf numFmtId="0" fontId="0" fillId="0" borderId="0" xfId="0" applyFont="1" applyFill="1" applyBorder="1"/>
    <xf numFmtId="164" fontId="3" fillId="0" borderId="0" xfId="0" applyNumberFormat="1" applyFont="1" applyFill="1" applyBorder="1" applyAlignment="1">
      <alignment horizontal="center" vertical="center" wrapText="1"/>
    </xf>
    <xf numFmtId="164" fontId="3" fillId="0" borderId="0" xfId="4" applyNumberFormat="1" applyFont="1" applyFill="1" applyBorder="1" applyAlignment="1">
      <alignment horizontal="center" vertical="center" wrapText="1"/>
    </xf>
    <xf numFmtId="0" fontId="0" fillId="0" borderId="0" xfId="2" applyFont="1" applyFill="1"/>
    <xf numFmtId="164" fontId="0" fillId="0" borderId="0" xfId="0" applyNumberFormat="1" applyFont="1" applyFill="1" applyBorder="1" applyAlignment="1">
      <alignment horizontal="center" vertical="center"/>
    </xf>
    <xf numFmtId="0" fontId="8" fillId="0" borderId="0" xfId="0" applyNumberFormat="1" applyFont="1" applyFill="1" applyBorder="1" applyAlignment="1">
      <alignment horizontal="left" wrapText="1"/>
    </xf>
    <xf numFmtId="0" fontId="5" fillId="2" borderId="0" xfId="2" applyFont="1" applyFill="1"/>
    <xf numFmtId="0" fontId="0" fillId="0" borderId="0" xfId="2" applyFont="1" applyFill="1" applyAlignment="1">
      <alignment vertical="center"/>
    </xf>
    <xf numFmtId="0" fontId="8" fillId="0" borderId="0" xfId="0" applyNumberFormat="1" applyFont="1" applyFill="1" applyBorder="1" applyAlignment="1">
      <alignment horizontal="left" vertical="center" wrapText="1"/>
    </xf>
    <xf numFmtId="49" fontId="0" fillId="0" borderId="0" xfId="0" applyNumberFormat="1" applyFont="1" applyFill="1" applyAlignment="1">
      <alignment vertical="center"/>
    </xf>
    <xf numFmtId="49" fontId="3"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left" vertical="center" wrapText="1"/>
    </xf>
    <xf numFmtId="164" fontId="3" fillId="2" borderId="0" xfId="0"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xf>
    <xf numFmtId="0" fontId="12" fillId="0" borderId="0" xfId="0" applyFont="1" applyFill="1"/>
    <xf numFmtId="0" fontId="14" fillId="0" borderId="0" xfId="0" applyFont="1" applyFill="1"/>
    <xf numFmtId="0" fontId="12" fillId="0" borderId="0" xfId="2" applyFont="1" applyFill="1"/>
    <xf numFmtId="0" fontId="3" fillId="0" borderId="0" xfId="0" applyFont="1" applyFill="1" applyBorder="1" applyAlignment="1">
      <alignment wrapText="1"/>
    </xf>
    <xf numFmtId="49" fontId="0" fillId="0" borderId="0" xfId="0" applyNumberFormat="1" applyFont="1" applyFill="1" applyBorder="1" applyAlignment="1">
      <alignment vertical="center"/>
    </xf>
    <xf numFmtId="164" fontId="0" fillId="0" borderId="0" xfId="4" applyNumberFormat="1" applyFont="1" applyFill="1" applyBorder="1" applyAlignment="1">
      <alignment horizontal="center" vertical="center"/>
    </xf>
    <xf numFmtId="0" fontId="9" fillId="0" borderId="0" xfId="0" applyNumberFormat="1" applyFont="1" applyFill="1" applyBorder="1" applyAlignment="1">
      <alignment horizontal="left" wrapText="1"/>
    </xf>
    <xf numFmtId="0" fontId="8" fillId="0" borderId="0" xfId="0" applyNumberFormat="1" applyFont="1" applyBorder="1" applyAlignment="1">
      <alignment horizontal="left" wrapText="1"/>
    </xf>
    <xf numFmtId="0" fontId="8" fillId="0" borderId="0" xfId="0" applyNumberFormat="1" applyFont="1" applyBorder="1" applyAlignment="1">
      <alignment horizontal="left" vertical="center" wrapText="1"/>
    </xf>
    <xf numFmtId="0" fontId="9"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Fill="1" applyAlignment="1">
      <alignment horizontal="left" vertical="center"/>
    </xf>
    <xf numFmtId="0" fontId="3" fillId="3"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164" fontId="8" fillId="0" borderId="1" xfId="4"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0" fontId="8" fillId="0" borderId="1" xfId="1" applyFont="1" applyFill="1" applyBorder="1" applyAlignment="1">
      <alignment horizontal="left" vertical="center" wrapText="1"/>
    </xf>
    <xf numFmtId="0" fontId="3" fillId="0" borderId="5" xfId="0" applyFont="1" applyFill="1" applyBorder="1" applyAlignment="1">
      <alignment horizontal="center" vertical="center" wrapText="1"/>
    </xf>
    <xf numFmtId="0" fontId="0" fillId="0" borderId="5" xfId="0" applyFont="1" applyFill="1" applyBorder="1" applyAlignment="1">
      <alignment vertical="center"/>
    </xf>
    <xf numFmtId="164" fontId="8"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0" fillId="0" borderId="0" xfId="0" applyFont="1" applyFill="1" applyBorder="1" applyAlignment="1">
      <alignment vertical="center"/>
    </xf>
    <xf numFmtId="0" fontId="3" fillId="2" borderId="0"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left" vertical="top" wrapText="1"/>
    </xf>
    <xf numFmtId="49" fontId="3" fillId="3" borderId="8" xfId="0" applyNumberFormat="1" applyFont="1" applyFill="1" applyBorder="1" applyAlignment="1">
      <alignment horizontal="center" vertical="center" wrapText="1"/>
    </xf>
    <xf numFmtId="0" fontId="6" fillId="3" borderId="9" xfId="0" applyFont="1" applyFill="1" applyBorder="1" applyAlignment="1">
      <alignment horizontal="left" vertical="center" wrapText="1"/>
    </xf>
    <xf numFmtId="0" fontId="3" fillId="0" borderId="8" xfId="0" applyFont="1" applyFill="1" applyBorder="1" applyAlignment="1">
      <alignment horizontal="center" vertical="top" wrapText="1"/>
    </xf>
    <xf numFmtId="0" fontId="15" fillId="0" borderId="9" xfId="0" applyFont="1" applyFill="1" applyBorder="1" applyAlignment="1">
      <alignment vertical="center" wrapText="1"/>
    </xf>
    <xf numFmtId="2" fontId="3" fillId="0" borderId="8" xfId="0" applyNumberFormat="1" applyFont="1" applyFill="1" applyBorder="1" applyAlignment="1">
      <alignment horizontal="center" vertical="center" wrapText="1"/>
    </xf>
    <xf numFmtId="0" fontId="15" fillId="0" borderId="9" xfId="0" applyFont="1" applyFill="1" applyBorder="1" applyAlignment="1">
      <alignment horizontal="left" wrapText="1"/>
    </xf>
    <xf numFmtId="4" fontId="3" fillId="0" borderId="9" xfId="0" applyNumberFormat="1" applyFont="1" applyFill="1" applyBorder="1" applyAlignment="1">
      <alignment horizontal="left" vertical="top" wrapText="1"/>
    </xf>
    <xf numFmtId="49" fontId="8" fillId="0" borderId="8" xfId="2" applyNumberFormat="1" applyFont="1" applyFill="1" applyBorder="1" applyAlignment="1">
      <alignment horizontal="center" vertical="center" wrapText="1"/>
    </xf>
    <xf numFmtId="0" fontId="8" fillId="0" borderId="9" xfId="0" applyFont="1" applyFill="1" applyBorder="1" applyAlignment="1">
      <alignment vertical="center" wrapText="1"/>
    </xf>
    <xf numFmtId="0" fontId="3" fillId="2" borderId="4" xfId="0" applyFont="1" applyFill="1" applyBorder="1" applyAlignment="1">
      <alignment vertical="top" wrapText="1"/>
    </xf>
    <xf numFmtId="0" fontId="3" fillId="4" borderId="4" xfId="0" applyFont="1" applyFill="1" applyBorder="1" applyAlignment="1">
      <alignment vertical="top" wrapText="1"/>
    </xf>
    <xf numFmtId="49" fontId="8"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7" fillId="0" borderId="1" xfId="0" applyFont="1" applyFill="1" applyBorder="1" applyAlignment="1">
      <alignment wrapText="1"/>
    </xf>
    <xf numFmtId="0" fontId="6" fillId="0" borderId="1" xfId="0" applyFont="1" applyFill="1" applyBorder="1" applyAlignment="1">
      <alignment vertical="center" wrapText="1"/>
    </xf>
    <xf numFmtId="0" fontId="3" fillId="0" borderId="1" xfId="0" applyFont="1" applyFill="1" applyBorder="1" applyAlignment="1">
      <alignment vertical="center" wrapText="1"/>
    </xf>
    <xf numFmtId="0" fontId="3" fillId="4" borderId="1" xfId="0" applyFont="1" applyFill="1" applyBorder="1" applyAlignment="1">
      <alignment vertical="top" wrapText="1"/>
    </xf>
    <xf numFmtId="0" fontId="3" fillId="2" borderId="1" xfId="0" applyFont="1" applyFill="1" applyBorder="1" applyAlignment="1">
      <alignment vertical="top" wrapText="1"/>
    </xf>
    <xf numFmtId="164" fontId="10" fillId="0" borderId="1" xfId="0" applyNumberFormat="1" applyFont="1" applyFill="1" applyBorder="1" applyAlignment="1">
      <alignment horizontal="center" vertical="center" wrapText="1"/>
    </xf>
    <xf numFmtId="164" fontId="10" fillId="0" borderId="1" xfId="4"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4"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164" fontId="9" fillId="2" borderId="1" xfId="0" applyNumberFormat="1" applyFont="1" applyFill="1" applyBorder="1" applyAlignment="1">
      <alignment horizontal="center" vertical="center" wrapText="1"/>
    </xf>
    <xf numFmtId="164" fontId="9" fillId="2" borderId="1" xfId="4" applyNumberFormat="1" applyFont="1" applyFill="1" applyBorder="1" applyAlignment="1">
      <alignment horizontal="center" vertical="center" wrapText="1"/>
    </xf>
    <xf numFmtId="164" fontId="0" fillId="2"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3" fillId="0" borderId="1" xfId="0" applyFont="1" applyFill="1" applyBorder="1" applyAlignment="1">
      <alignment horizontal="center" vertical="top" wrapText="1"/>
    </xf>
    <xf numFmtId="2" fontId="3" fillId="0" borderId="8" xfId="0" applyNumberFormat="1" applyFont="1" applyFill="1" applyBorder="1" applyAlignment="1">
      <alignment horizontal="center" vertical="top" wrapText="1"/>
    </xf>
    <xf numFmtId="2" fontId="3" fillId="5" borderId="8" xfId="0" applyNumberFormat="1" applyFont="1" applyFill="1" applyBorder="1" applyAlignment="1">
      <alignment horizontal="center" vertical="center" wrapText="1"/>
    </xf>
    <xf numFmtId="0" fontId="3" fillId="5" borderId="1"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0" borderId="9" xfId="0" applyFont="1" applyFill="1" applyBorder="1" applyAlignment="1">
      <alignment vertical="top" wrapText="1"/>
    </xf>
    <xf numFmtId="14" fontId="3" fillId="0" borderId="8" xfId="0" applyNumberFormat="1" applyFont="1" applyFill="1" applyBorder="1" applyAlignment="1">
      <alignment horizontal="center" vertical="top" wrapText="1"/>
    </xf>
    <xf numFmtId="0" fontId="9" fillId="2" borderId="0" xfId="0" applyFont="1" applyFill="1" applyBorder="1" applyAlignment="1">
      <alignment horizontal="center" vertical="top" wrapText="1"/>
    </xf>
    <xf numFmtId="0" fontId="9" fillId="2" borderId="0" xfId="0" applyFont="1" applyFill="1" applyBorder="1" applyAlignment="1">
      <alignment vertical="top" wrapText="1"/>
    </xf>
    <xf numFmtId="4" fontId="3" fillId="2"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9" fillId="2" borderId="0" xfId="0" applyFont="1" applyFill="1" applyBorder="1" applyAlignment="1">
      <alignment vertical="center"/>
    </xf>
    <xf numFmtId="164" fontId="16" fillId="0" borderId="1" xfId="0" applyNumberFormat="1" applyFont="1" applyFill="1" applyBorder="1" applyAlignment="1">
      <alignment horizontal="center" vertical="top" wrapText="1"/>
    </xf>
    <xf numFmtId="164" fontId="16" fillId="0" borderId="1" xfId="0" applyNumberFormat="1" applyFont="1" applyFill="1" applyBorder="1" applyAlignment="1">
      <alignment horizontal="center" vertical="top"/>
    </xf>
    <xf numFmtId="164" fontId="16" fillId="2" borderId="1" xfId="0" applyNumberFormat="1" applyFont="1" applyFill="1" applyBorder="1" applyAlignment="1">
      <alignment horizontal="center" vertical="top" wrapText="1"/>
    </xf>
    <xf numFmtId="164" fontId="16" fillId="2" borderId="1" xfId="0" applyNumberFormat="1" applyFont="1" applyFill="1" applyBorder="1" applyAlignment="1">
      <alignment horizontal="center" vertical="top"/>
    </xf>
    <xf numFmtId="164"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4" fontId="13" fillId="0" borderId="1" xfId="4" applyNumberFormat="1" applyFont="1" applyFill="1" applyBorder="1" applyAlignment="1">
      <alignment horizontal="center" vertical="top" wrapText="1"/>
    </xf>
    <xf numFmtId="4" fontId="17" fillId="0" borderId="1" xfId="0" applyNumberFormat="1" applyFont="1" applyFill="1" applyBorder="1" applyAlignment="1">
      <alignment horizontal="center" vertical="top"/>
    </xf>
    <xf numFmtId="164" fontId="16" fillId="3" borderId="1" xfId="0" applyNumberFormat="1" applyFont="1" applyFill="1" applyBorder="1" applyAlignment="1">
      <alignment horizontal="center" vertical="top" wrapText="1"/>
    </xf>
    <xf numFmtId="164" fontId="16" fillId="3" borderId="1" xfId="0" applyNumberFormat="1" applyFont="1" applyFill="1" applyBorder="1" applyAlignment="1">
      <alignment horizontal="center" vertical="top"/>
    </xf>
    <xf numFmtId="164" fontId="16" fillId="5" borderId="1" xfId="0" applyNumberFormat="1" applyFont="1" applyFill="1" applyBorder="1" applyAlignment="1">
      <alignment horizontal="center" vertical="top" wrapText="1"/>
    </xf>
    <xf numFmtId="164" fontId="13" fillId="0" borderId="1" xfId="2" applyNumberFormat="1" applyFont="1" applyFill="1" applyBorder="1" applyAlignment="1">
      <alignment horizontal="center" vertical="top" wrapText="1"/>
    </xf>
    <xf numFmtId="164" fontId="13" fillId="0" borderId="1" xfId="4" applyNumberFormat="1" applyFont="1" applyFill="1" applyBorder="1" applyAlignment="1">
      <alignment horizontal="center" vertical="top" wrapText="1"/>
    </xf>
    <xf numFmtId="0" fontId="3" fillId="0" borderId="10" xfId="0" applyFont="1" applyFill="1" applyBorder="1" applyAlignment="1">
      <alignment vertical="top" wrapText="1"/>
    </xf>
    <xf numFmtId="0" fontId="3" fillId="0" borderId="16" xfId="0" applyFont="1" applyFill="1" applyBorder="1" applyAlignment="1">
      <alignment vertical="top" wrapText="1"/>
    </xf>
    <xf numFmtId="0" fontId="3" fillId="0" borderId="6" xfId="0" applyFont="1" applyFill="1" applyBorder="1" applyAlignment="1">
      <alignment vertical="top" wrapText="1"/>
    </xf>
    <xf numFmtId="164" fontId="16" fillId="0" borderId="1" xfId="0" applyNumberFormat="1" applyFont="1" applyFill="1" applyBorder="1" applyAlignment="1">
      <alignment horizontal="center" vertical="top" wrapText="1"/>
    </xf>
    <xf numFmtId="0" fontId="3" fillId="0" borderId="4" xfId="0" applyFont="1" applyFill="1" applyBorder="1" applyAlignment="1">
      <alignment vertical="top" wrapText="1"/>
    </xf>
    <xf numFmtId="164" fontId="16" fillId="0" borderId="1" xfId="0" applyNumberFormat="1" applyFont="1" applyFill="1" applyBorder="1" applyAlignment="1">
      <alignment horizontal="center" vertical="top" wrapText="1"/>
    </xf>
    <xf numFmtId="0" fontId="3" fillId="0" borderId="0" xfId="0" applyFont="1" applyFill="1" applyBorder="1" applyAlignment="1">
      <alignment horizontal="right" wrapText="1"/>
    </xf>
    <xf numFmtId="164" fontId="16" fillId="0" borderId="1" xfId="0" applyNumberFormat="1" applyFont="1" applyFill="1" applyBorder="1" applyAlignment="1">
      <alignment horizontal="center" vertical="top" wrapText="1"/>
    </xf>
    <xf numFmtId="2" fontId="3" fillId="0" borderId="15"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15" xfId="0" applyNumberFormat="1" applyFont="1" applyFill="1" applyBorder="1" applyAlignment="1">
      <alignment horizontal="center" vertical="top" wrapText="1"/>
    </xf>
    <xf numFmtId="0" fontId="3" fillId="2" borderId="12" xfId="0" applyFont="1" applyFill="1" applyBorder="1" applyAlignment="1">
      <alignment horizontal="left" vertical="top" wrapText="1"/>
    </xf>
    <xf numFmtId="0" fontId="3" fillId="2" borderId="7" xfId="0" applyFont="1" applyFill="1" applyBorder="1" applyAlignment="1">
      <alignment horizontal="left" vertical="top" wrapText="1"/>
    </xf>
    <xf numFmtId="164" fontId="16" fillId="0" borderId="10" xfId="0" applyNumberFormat="1" applyFont="1" applyFill="1" applyBorder="1" applyAlignment="1">
      <alignment horizontal="center" vertical="top" wrapText="1"/>
    </xf>
    <xf numFmtId="164" fontId="16" fillId="0" borderId="16" xfId="0" applyNumberFormat="1" applyFont="1" applyFill="1" applyBorder="1" applyAlignment="1">
      <alignment horizontal="center" vertical="top" wrapText="1"/>
    </xf>
    <xf numFmtId="164" fontId="16" fillId="0" borderId="6" xfId="0" applyNumberFormat="1" applyFont="1" applyFill="1" applyBorder="1" applyAlignment="1">
      <alignment horizontal="center" vertical="top" wrapText="1"/>
    </xf>
    <xf numFmtId="0" fontId="3" fillId="0" borderId="0" xfId="0" applyFont="1" applyFill="1" applyAlignment="1">
      <alignment horizontal="left" vertical="top" wrapText="1"/>
    </xf>
    <xf numFmtId="0" fontId="8" fillId="0" borderId="0" xfId="0" applyNumberFormat="1" applyFont="1" applyBorder="1" applyAlignment="1">
      <alignment horizontal="left" wrapText="1"/>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5" xfId="0" applyFont="1" applyFill="1" applyBorder="1" applyAlignment="1">
      <alignment horizontal="center" vertical="top"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9" fillId="0" borderId="17" xfId="0" applyNumberFormat="1" applyFont="1" applyFill="1" applyBorder="1" applyAlignment="1">
      <alignment horizontal="center" vertical="center" wrapText="1"/>
    </xf>
    <xf numFmtId="164" fontId="9" fillId="0" borderId="18"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6" xfId="0"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0" fontId="3" fillId="2" borderId="11" xfId="0" applyFont="1" applyFill="1" applyBorder="1" applyAlignment="1">
      <alignment horizontal="left" vertical="top" wrapText="1"/>
    </xf>
    <xf numFmtId="0" fontId="3" fillId="2" borderId="3" xfId="0" applyFont="1" applyFill="1" applyBorder="1" applyAlignment="1">
      <alignment horizontal="left" vertical="top" wrapText="1"/>
    </xf>
    <xf numFmtId="49" fontId="8" fillId="0" borderId="0" xfId="0" applyNumberFormat="1" applyFont="1" applyFill="1" applyBorder="1" applyAlignment="1">
      <alignment horizontal="center" vertical="center"/>
    </xf>
    <xf numFmtId="164" fontId="16" fillId="2" borderId="10" xfId="0" applyNumberFormat="1" applyFont="1" applyFill="1" applyBorder="1" applyAlignment="1">
      <alignment horizontal="center" vertical="top" wrapText="1"/>
    </xf>
    <xf numFmtId="164" fontId="16" fillId="2" borderId="16" xfId="0" applyNumberFormat="1" applyFont="1" applyFill="1" applyBorder="1" applyAlignment="1">
      <alignment horizontal="center" vertical="top" wrapText="1"/>
    </xf>
    <xf numFmtId="164" fontId="16" fillId="2" borderId="6" xfId="0" applyNumberFormat="1" applyFont="1" applyFill="1" applyBorder="1" applyAlignment="1">
      <alignment horizontal="center" vertical="top" wrapText="1"/>
    </xf>
    <xf numFmtId="0" fontId="3" fillId="2" borderId="13" xfId="0" applyFont="1" applyFill="1" applyBorder="1" applyAlignment="1">
      <alignment horizontal="left" vertical="top" wrapText="1"/>
    </xf>
    <xf numFmtId="0" fontId="3" fillId="0" borderId="14"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0" xfId="0" applyFont="1" applyFill="1" applyBorder="1" applyAlignment="1">
      <alignment horizontal="left" vertical="top" wrapText="1"/>
    </xf>
    <xf numFmtId="0" fontId="3" fillId="0" borderId="6" xfId="0" applyFont="1" applyFill="1" applyBorder="1" applyAlignment="1">
      <alignment horizontal="left" vertical="top" wrapText="1"/>
    </xf>
    <xf numFmtId="164" fontId="13" fillId="0" borderId="1" xfId="0" applyNumberFormat="1" applyFont="1" applyFill="1" applyBorder="1" applyAlignment="1">
      <alignment horizontal="center" vertical="center" wrapText="1"/>
    </xf>
  </cellXfs>
  <cellStyles count="6">
    <cellStyle name="Обычный" xfId="0" builtinId="0"/>
    <cellStyle name="Обычный 2" xfId="5"/>
    <cellStyle name="Обычный_Лист1" xfId="1"/>
    <cellStyle name="Обычный_Формы 2-3 ФЦП-2009 150309 М ЕС ОрВД 2" xfId="2"/>
    <cellStyle name="Процентный 2" xfId="3"/>
    <cellStyle name="Финансовый"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64"/>
  <sheetViews>
    <sheetView tabSelected="1" view="pageBreakPreview" topLeftCell="A37" zoomScale="70" zoomScaleNormal="100" zoomScaleSheetLayoutView="70" workbookViewId="0">
      <selection activeCell="J41" sqref="J41"/>
    </sheetView>
  </sheetViews>
  <sheetFormatPr defaultRowHeight="12.75"/>
  <cols>
    <col min="1" max="1" width="6.7109375" style="13" customWidth="1"/>
    <col min="2" max="2" width="31.5703125" style="30" customWidth="1"/>
    <col min="3" max="3" width="14.140625" style="2" customWidth="1"/>
    <col min="4" max="4" width="13.85546875" style="3" customWidth="1"/>
    <col min="5" max="5" width="13.85546875" style="2" customWidth="1"/>
    <col min="6" max="6" width="12.85546875" style="2" customWidth="1"/>
    <col min="7" max="7" width="14.42578125" style="2" customWidth="1"/>
    <col min="8" max="8" width="13" style="2" customWidth="1"/>
    <col min="9" max="9" width="14.85546875" style="2" customWidth="1"/>
    <col min="10" max="10" width="13.5703125" style="2" customWidth="1"/>
    <col min="11" max="11" width="12.85546875" style="2" customWidth="1"/>
    <col min="12" max="12" width="97.28515625" style="39" customWidth="1"/>
    <col min="13" max="24" width="9.140625" style="4"/>
    <col min="25" max="16384" width="9.140625" style="1"/>
  </cols>
  <sheetData>
    <row r="1" spans="1:24" ht="18" customHeight="1">
      <c r="A1" s="22"/>
      <c r="B1" s="29"/>
      <c r="C1" s="8"/>
      <c r="D1" s="23"/>
      <c r="E1" s="8"/>
      <c r="F1" s="8"/>
      <c r="G1" s="40"/>
      <c r="H1" s="8"/>
      <c r="I1" s="8"/>
      <c r="J1" s="8"/>
      <c r="K1" s="8"/>
      <c r="L1" s="41" t="s">
        <v>5</v>
      </c>
      <c r="M1" s="1"/>
      <c r="N1" s="1"/>
      <c r="O1" s="1"/>
      <c r="P1" s="1"/>
      <c r="Q1" s="1"/>
      <c r="R1" s="1"/>
      <c r="S1" s="1"/>
      <c r="T1" s="1"/>
      <c r="U1" s="1"/>
      <c r="V1" s="1"/>
      <c r="W1" s="1"/>
      <c r="X1" s="1"/>
    </row>
    <row r="2" spans="1:24" ht="21" customHeight="1">
      <c r="A2" s="142" t="s">
        <v>81</v>
      </c>
      <c r="B2" s="142"/>
      <c r="C2" s="142"/>
      <c r="D2" s="142"/>
      <c r="E2" s="142"/>
      <c r="F2" s="142"/>
      <c r="G2" s="142"/>
      <c r="H2" s="142"/>
      <c r="I2" s="142"/>
      <c r="J2" s="142"/>
      <c r="K2" s="142"/>
      <c r="L2" s="142"/>
      <c r="M2" s="1"/>
      <c r="N2" s="1"/>
      <c r="O2" s="1"/>
      <c r="P2" s="1"/>
      <c r="Q2" s="1"/>
      <c r="R2" s="1"/>
      <c r="S2" s="1"/>
      <c r="T2" s="1"/>
      <c r="U2" s="1"/>
      <c r="V2" s="1"/>
      <c r="W2" s="1"/>
      <c r="X2" s="1"/>
    </row>
    <row r="3" spans="1:24" ht="16.5" customHeight="1">
      <c r="A3" s="127" t="s">
        <v>82</v>
      </c>
      <c r="B3" s="127"/>
      <c r="C3" s="127"/>
      <c r="D3" s="127"/>
      <c r="E3" s="127"/>
      <c r="F3" s="127"/>
      <c r="G3" s="127"/>
      <c r="H3" s="127"/>
      <c r="I3" s="127"/>
      <c r="J3" s="127"/>
      <c r="K3" s="127"/>
      <c r="L3" s="127"/>
      <c r="M3" s="1"/>
      <c r="N3" s="1"/>
      <c r="O3" s="1"/>
      <c r="P3" s="1"/>
      <c r="Q3" s="1"/>
      <c r="R3" s="1"/>
      <c r="S3" s="1"/>
      <c r="T3" s="1"/>
      <c r="U3" s="1"/>
      <c r="V3" s="1"/>
      <c r="W3" s="1"/>
      <c r="X3" s="1"/>
    </row>
    <row r="4" spans="1:24" ht="32.25" customHeight="1">
      <c r="A4" s="128" t="s">
        <v>16</v>
      </c>
      <c r="B4" s="128"/>
      <c r="C4" s="128"/>
      <c r="D4" s="128"/>
      <c r="E4" s="128"/>
      <c r="F4" s="128"/>
      <c r="G4" s="128"/>
      <c r="H4" s="128"/>
      <c r="I4" s="128"/>
      <c r="J4" s="128"/>
      <c r="K4" s="128"/>
      <c r="L4" s="128"/>
      <c r="M4" s="1"/>
      <c r="N4" s="1"/>
      <c r="O4" s="1"/>
      <c r="P4" s="1"/>
      <c r="Q4" s="1"/>
      <c r="R4" s="1"/>
      <c r="S4" s="1"/>
      <c r="T4" s="1"/>
      <c r="U4" s="1"/>
      <c r="V4" s="1"/>
      <c r="W4" s="1"/>
      <c r="X4" s="1"/>
    </row>
    <row r="5" spans="1:24" ht="20.25" customHeight="1">
      <c r="A5" s="129" t="s">
        <v>4</v>
      </c>
      <c r="B5" s="129"/>
      <c r="C5" s="129"/>
      <c r="D5" s="129"/>
      <c r="E5" s="129"/>
      <c r="F5" s="129"/>
      <c r="G5" s="129"/>
      <c r="H5" s="129"/>
      <c r="I5" s="129"/>
      <c r="J5" s="129"/>
      <c r="K5" s="129"/>
      <c r="L5" s="130"/>
      <c r="M5" s="1"/>
      <c r="N5" s="1"/>
      <c r="O5" s="1"/>
      <c r="P5" s="1"/>
      <c r="Q5" s="1"/>
      <c r="R5" s="1"/>
      <c r="S5" s="1"/>
      <c r="T5" s="1"/>
      <c r="U5" s="1"/>
      <c r="V5" s="1"/>
      <c r="W5" s="1"/>
      <c r="X5" s="1"/>
    </row>
    <row r="6" spans="1:24" ht="5.25" customHeight="1">
      <c r="A6" s="14"/>
      <c r="B6" s="28"/>
      <c r="C6" s="5"/>
      <c r="D6" s="6"/>
      <c r="E6" s="5"/>
      <c r="F6" s="5"/>
      <c r="G6" s="5"/>
      <c r="H6" s="5"/>
      <c r="I6" s="5"/>
      <c r="J6" s="5"/>
      <c r="K6" s="5"/>
      <c r="L6" s="38"/>
      <c r="M6" s="1"/>
      <c r="N6" s="1"/>
      <c r="O6" s="1"/>
      <c r="P6" s="1"/>
      <c r="Q6" s="1"/>
      <c r="R6" s="1"/>
      <c r="S6" s="1"/>
      <c r="T6" s="1"/>
      <c r="U6" s="1"/>
      <c r="V6" s="1"/>
      <c r="W6" s="1"/>
      <c r="X6" s="1"/>
    </row>
    <row r="7" spans="1:24" ht="30.75" customHeight="1">
      <c r="A7" s="131" t="s">
        <v>3</v>
      </c>
      <c r="B7" s="132" t="s">
        <v>6</v>
      </c>
      <c r="C7" s="133" t="s">
        <v>75</v>
      </c>
      <c r="D7" s="134"/>
      <c r="E7" s="134"/>
      <c r="F7" s="134"/>
      <c r="G7" s="134"/>
      <c r="H7" s="135"/>
      <c r="I7" s="116" t="s">
        <v>14</v>
      </c>
      <c r="J7" s="116"/>
      <c r="K7" s="116"/>
      <c r="L7" s="136" t="s">
        <v>83</v>
      </c>
      <c r="M7" s="1"/>
      <c r="N7" s="1"/>
      <c r="O7" s="1"/>
      <c r="P7" s="1"/>
      <c r="Q7" s="1"/>
      <c r="R7" s="1"/>
      <c r="S7" s="1"/>
      <c r="T7" s="1"/>
      <c r="U7" s="1"/>
      <c r="V7" s="1"/>
      <c r="W7" s="1"/>
      <c r="X7" s="1"/>
    </row>
    <row r="8" spans="1:24" ht="40.5" customHeight="1">
      <c r="A8" s="131"/>
      <c r="B8" s="132"/>
      <c r="C8" s="116" t="s">
        <v>7</v>
      </c>
      <c r="D8" s="116"/>
      <c r="E8" s="116" t="s">
        <v>8</v>
      </c>
      <c r="F8" s="116"/>
      <c r="G8" s="116" t="s">
        <v>9</v>
      </c>
      <c r="H8" s="116"/>
      <c r="I8" s="116" t="s">
        <v>10</v>
      </c>
      <c r="J8" s="116"/>
      <c r="K8" s="116" t="s">
        <v>11</v>
      </c>
      <c r="L8" s="137"/>
      <c r="M8" s="1"/>
      <c r="N8" s="1"/>
      <c r="O8" s="1"/>
      <c r="P8" s="1"/>
      <c r="Q8" s="1"/>
      <c r="R8" s="1"/>
      <c r="S8" s="1"/>
      <c r="T8" s="1"/>
      <c r="U8" s="1"/>
      <c r="V8" s="1"/>
      <c r="W8" s="1"/>
      <c r="X8" s="1"/>
    </row>
    <row r="9" spans="1:24" ht="66" customHeight="1">
      <c r="A9" s="131"/>
      <c r="B9" s="132"/>
      <c r="C9" s="69" t="s">
        <v>59</v>
      </c>
      <c r="D9" s="70" t="s">
        <v>72</v>
      </c>
      <c r="E9" s="69" t="s">
        <v>60</v>
      </c>
      <c r="F9" s="69" t="s">
        <v>73</v>
      </c>
      <c r="G9" s="69" t="s">
        <v>60</v>
      </c>
      <c r="H9" s="69" t="s">
        <v>73</v>
      </c>
      <c r="I9" s="69" t="s">
        <v>61</v>
      </c>
      <c r="J9" s="69" t="s">
        <v>74</v>
      </c>
      <c r="K9" s="116"/>
      <c r="L9" s="138"/>
      <c r="M9" s="1"/>
      <c r="N9" s="1"/>
      <c r="O9" s="1"/>
      <c r="P9" s="1"/>
      <c r="Q9" s="1"/>
      <c r="R9" s="1"/>
      <c r="S9" s="1"/>
      <c r="T9" s="1"/>
      <c r="U9" s="1"/>
      <c r="V9" s="1"/>
      <c r="W9" s="1"/>
      <c r="X9" s="1"/>
    </row>
    <row r="10" spans="1:24">
      <c r="A10" s="71">
        <v>1</v>
      </c>
      <c r="B10" s="72">
        <v>2</v>
      </c>
      <c r="C10" s="73">
        <v>3</v>
      </c>
      <c r="D10" s="74">
        <v>4</v>
      </c>
      <c r="E10" s="73">
        <v>5</v>
      </c>
      <c r="F10" s="73">
        <v>6</v>
      </c>
      <c r="G10" s="73">
        <v>7</v>
      </c>
      <c r="H10" s="73">
        <v>8</v>
      </c>
      <c r="I10" s="73">
        <v>9</v>
      </c>
      <c r="J10" s="73">
        <v>10</v>
      </c>
      <c r="K10" s="73">
        <v>11</v>
      </c>
      <c r="L10" s="73">
        <v>12</v>
      </c>
      <c r="M10" s="1"/>
      <c r="N10" s="1"/>
      <c r="O10" s="1"/>
      <c r="P10" s="1"/>
      <c r="Q10" s="1"/>
      <c r="R10" s="1"/>
      <c r="S10" s="1"/>
      <c r="T10" s="1"/>
      <c r="U10" s="1"/>
      <c r="V10" s="1"/>
      <c r="W10" s="1"/>
      <c r="X10" s="1"/>
    </row>
    <row r="11" spans="1:24">
      <c r="A11" s="75"/>
      <c r="B11" s="76"/>
      <c r="C11" s="77"/>
      <c r="D11" s="78"/>
      <c r="E11" s="77"/>
      <c r="F11" s="77"/>
      <c r="G11" s="77"/>
      <c r="H11" s="77"/>
      <c r="I11" s="77"/>
      <c r="J11" s="79"/>
      <c r="K11" s="80"/>
      <c r="L11" s="81"/>
      <c r="M11" s="1"/>
      <c r="N11" s="1"/>
      <c r="O11" s="1"/>
      <c r="P11" s="1"/>
      <c r="Q11" s="1"/>
      <c r="R11" s="1"/>
      <c r="S11" s="1"/>
      <c r="T11" s="1"/>
      <c r="U11" s="1"/>
      <c r="V11" s="1"/>
      <c r="W11" s="1"/>
      <c r="X11" s="1"/>
    </row>
    <row r="12" spans="1:24" s="18" customFormat="1" ht="17.25" customHeight="1">
      <c r="A12" s="59" t="s">
        <v>1</v>
      </c>
      <c r="B12" s="32" t="s">
        <v>12</v>
      </c>
      <c r="C12" s="33">
        <f>C16+C39+C41</f>
        <v>703824.5</v>
      </c>
      <c r="D12" s="33">
        <f t="shared" ref="D12:K12" si="0">D16+D39+D41</f>
        <v>407488.89999999997</v>
      </c>
      <c r="E12" s="33">
        <f t="shared" si="0"/>
        <v>320300</v>
      </c>
      <c r="F12" s="33">
        <f t="shared" si="0"/>
        <v>3742</v>
      </c>
      <c r="G12" s="33">
        <f t="shared" si="0"/>
        <v>5731900</v>
      </c>
      <c r="H12" s="33">
        <f t="shared" si="0"/>
        <v>2207816.2999999998</v>
      </c>
      <c r="I12" s="33">
        <f t="shared" si="0"/>
        <v>6756024.5</v>
      </c>
      <c r="J12" s="33">
        <f t="shared" si="0"/>
        <v>2619047.1999999997</v>
      </c>
      <c r="K12" s="33">
        <f t="shared" si="0"/>
        <v>2292984.5000000005</v>
      </c>
      <c r="L12" s="60"/>
    </row>
    <row r="13" spans="1:24" s="18" customFormat="1" ht="17.25" customHeight="1">
      <c r="A13" s="59"/>
      <c r="B13" s="32" t="s">
        <v>0</v>
      </c>
      <c r="C13" s="33"/>
      <c r="D13" s="34"/>
      <c r="E13" s="33"/>
      <c r="F13" s="33"/>
      <c r="G13" s="33"/>
      <c r="H13" s="33"/>
      <c r="I13" s="33"/>
      <c r="J13" s="35"/>
      <c r="K13" s="35"/>
      <c r="L13" s="60"/>
    </row>
    <row r="14" spans="1:24" s="18" customFormat="1" ht="34.5" customHeight="1">
      <c r="A14" s="59" t="s">
        <v>2</v>
      </c>
      <c r="B14" s="32" t="s">
        <v>13</v>
      </c>
      <c r="C14" s="98">
        <f>C16+C39+C41</f>
        <v>703824.5</v>
      </c>
      <c r="D14" s="98">
        <f t="shared" ref="D14:K14" si="1">D16+D39+D41</f>
        <v>407488.89999999997</v>
      </c>
      <c r="E14" s="98">
        <f t="shared" si="1"/>
        <v>320300</v>
      </c>
      <c r="F14" s="98">
        <f t="shared" si="1"/>
        <v>3742</v>
      </c>
      <c r="G14" s="98">
        <f t="shared" si="1"/>
        <v>5731900</v>
      </c>
      <c r="H14" s="98">
        <f t="shared" si="1"/>
        <v>2207816.2999999998</v>
      </c>
      <c r="I14" s="98">
        <f t="shared" si="1"/>
        <v>6756024.5</v>
      </c>
      <c r="J14" s="98">
        <f t="shared" si="1"/>
        <v>2619047.1999999997</v>
      </c>
      <c r="K14" s="98">
        <f t="shared" si="1"/>
        <v>2292984.5000000005</v>
      </c>
      <c r="L14" s="60"/>
    </row>
    <row r="15" spans="1:24" s="18" customFormat="1" ht="17.25" customHeight="1">
      <c r="A15" s="59"/>
      <c r="B15" s="32" t="s">
        <v>25</v>
      </c>
      <c r="C15" s="99"/>
      <c r="D15" s="100"/>
      <c r="E15" s="99"/>
      <c r="F15" s="99"/>
      <c r="G15" s="99"/>
      <c r="H15" s="99"/>
      <c r="I15" s="99"/>
      <c r="J15" s="101"/>
      <c r="K15" s="101"/>
      <c r="L15" s="60"/>
    </row>
    <row r="16" spans="1:24" s="19" customFormat="1" ht="57">
      <c r="A16" s="61" t="s">
        <v>96</v>
      </c>
      <c r="B16" s="36" t="s">
        <v>15</v>
      </c>
      <c r="C16" s="98">
        <f t="shared" ref="C16:H16" si="2">C17+C32+C35+C37</f>
        <v>476702.1</v>
      </c>
      <c r="D16" s="98">
        <f t="shared" si="2"/>
        <v>407379.8</v>
      </c>
      <c r="E16" s="98">
        <f t="shared" si="2"/>
        <v>320300</v>
      </c>
      <c r="F16" s="98">
        <f t="shared" si="2"/>
        <v>3742</v>
      </c>
      <c r="G16" s="98">
        <f t="shared" si="2"/>
        <v>5731900</v>
      </c>
      <c r="H16" s="98">
        <f t="shared" si="2"/>
        <v>2149616.2999999998</v>
      </c>
      <c r="I16" s="98">
        <f>C16+E16+G16</f>
        <v>6528902.0999999996</v>
      </c>
      <c r="J16" s="98">
        <f>D16+F16+H16</f>
        <v>2560738.0999999996</v>
      </c>
      <c r="K16" s="98">
        <f>K17+K32+K35+K37</f>
        <v>2234675.4000000004</v>
      </c>
      <c r="L16" s="62"/>
    </row>
    <row r="17" spans="1:12" s="7" customFormat="1" ht="62.25" customHeight="1">
      <c r="A17" s="63" t="s">
        <v>19</v>
      </c>
      <c r="B17" s="44" t="s">
        <v>17</v>
      </c>
      <c r="C17" s="94">
        <f t="shared" ref="C17:H17" si="3">C19+C20+C21+C22+C23+C24+C25+C26+C27+C29+C30</f>
        <v>408325.8</v>
      </c>
      <c r="D17" s="94">
        <f t="shared" si="3"/>
        <v>339003.6</v>
      </c>
      <c r="E17" s="94">
        <f t="shared" si="3"/>
        <v>320300</v>
      </c>
      <c r="F17" s="94">
        <f t="shared" si="3"/>
        <v>3742</v>
      </c>
      <c r="G17" s="94">
        <f t="shared" si="3"/>
        <v>311600</v>
      </c>
      <c r="H17" s="94">
        <f t="shared" si="3"/>
        <v>418616.89999999997</v>
      </c>
      <c r="I17" s="112">
        <f>SUM(C17+E17+G17)</f>
        <v>1040225.8</v>
      </c>
      <c r="J17" s="95">
        <f>SUM(D17+F17+H17)</f>
        <v>761362.5</v>
      </c>
      <c r="K17" s="94">
        <f>K20+K21+K22+K23+K24+K25+K26+K27+K29+K30</f>
        <v>303039.30000000005</v>
      </c>
      <c r="L17" s="64"/>
    </row>
    <row r="18" spans="1:12" s="7" customFormat="1" ht="30.75" hidden="1" customHeight="1">
      <c r="A18" s="63" t="s">
        <v>20</v>
      </c>
      <c r="B18" s="44" t="s">
        <v>21</v>
      </c>
      <c r="C18" s="94">
        <v>0</v>
      </c>
      <c r="D18" s="94">
        <v>0</v>
      </c>
      <c r="E18" s="94">
        <v>0</v>
      </c>
      <c r="F18" s="94">
        <v>0</v>
      </c>
      <c r="G18" s="94">
        <v>0</v>
      </c>
      <c r="H18" s="94">
        <v>0</v>
      </c>
      <c r="I18" s="94">
        <f>SUM(C18+E18+G18)</f>
        <v>0</v>
      </c>
      <c r="J18" s="95">
        <f>SUM(D18+F18+H18)</f>
        <v>0</v>
      </c>
      <c r="K18" s="94">
        <v>0</v>
      </c>
      <c r="L18" s="65"/>
    </row>
    <row r="19" spans="1:12" s="10" customFormat="1" ht="54.75" hidden="1" customHeight="1">
      <c r="A19" s="63" t="s">
        <v>26</v>
      </c>
      <c r="B19" s="44" t="s">
        <v>27</v>
      </c>
      <c r="C19" s="94">
        <v>0</v>
      </c>
      <c r="D19" s="94">
        <v>0</v>
      </c>
      <c r="E19" s="94">
        <v>0</v>
      </c>
      <c r="F19" s="94">
        <v>0</v>
      </c>
      <c r="G19" s="94">
        <v>0</v>
      </c>
      <c r="H19" s="94">
        <v>0</v>
      </c>
      <c r="I19" s="94">
        <f>C19+E19+G19</f>
        <v>0</v>
      </c>
      <c r="J19" s="94">
        <f>D19+F19+H19</f>
        <v>0</v>
      </c>
      <c r="K19" s="95">
        <v>0</v>
      </c>
      <c r="L19" s="66"/>
    </row>
    <row r="20" spans="1:12" s="11" customFormat="1" ht="106.5" customHeight="1">
      <c r="A20" s="82" t="s">
        <v>26</v>
      </c>
      <c r="B20" s="45" t="s">
        <v>67</v>
      </c>
      <c r="C20" s="94">
        <v>0</v>
      </c>
      <c r="D20" s="94">
        <v>0</v>
      </c>
      <c r="E20" s="94">
        <v>0</v>
      </c>
      <c r="F20" s="94">
        <v>0</v>
      </c>
      <c r="G20" s="94">
        <v>9000</v>
      </c>
      <c r="H20" s="94">
        <v>9499.6</v>
      </c>
      <c r="I20" s="94">
        <f t="shared" ref="I20:J30" si="4">C20+E20+G20</f>
        <v>9000</v>
      </c>
      <c r="J20" s="95">
        <f t="shared" si="4"/>
        <v>9499.6</v>
      </c>
      <c r="K20" s="95">
        <v>9499.6</v>
      </c>
      <c r="L20" s="67" t="s">
        <v>80</v>
      </c>
    </row>
    <row r="21" spans="1:12" s="11" customFormat="1" ht="93.75" customHeight="1">
      <c r="A21" s="82" t="s">
        <v>28</v>
      </c>
      <c r="B21" s="45" t="s">
        <v>41</v>
      </c>
      <c r="C21" s="94">
        <v>0</v>
      </c>
      <c r="D21" s="94">
        <v>0</v>
      </c>
      <c r="E21" s="94">
        <v>0</v>
      </c>
      <c r="F21" s="94">
        <v>0</v>
      </c>
      <c r="G21" s="94">
        <v>0</v>
      </c>
      <c r="H21" s="96">
        <v>16.5</v>
      </c>
      <c r="I21" s="94">
        <f t="shared" si="4"/>
        <v>0</v>
      </c>
      <c r="J21" s="95">
        <f t="shared" si="4"/>
        <v>16.5</v>
      </c>
      <c r="K21" s="97">
        <v>0</v>
      </c>
      <c r="L21" s="68" t="s">
        <v>79</v>
      </c>
    </row>
    <row r="22" spans="1:12" s="11" customFormat="1" ht="118.5" customHeight="1">
      <c r="A22" s="50" t="s">
        <v>29</v>
      </c>
      <c r="B22" s="45" t="s">
        <v>68</v>
      </c>
      <c r="C22" s="110">
        <v>0</v>
      </c>
      <c r="D22" s="110">
        <v>0</v>
      </c>
      <c r="E22" s="110">
        <v>0</v>
      </c>
      <c r="F22" s="110">
        <v>0</v>
      </c>
      <c r="G22" s="110">
        <v>23200</v>
      </c>
      <c r="H22" s="110">
        <v>8773.5</v>
      </c>
      <c r="I22" s="110">
        <v>0</v>
      </c>
      <c r="J22" s="110">
        <f t="shared" si="4"/>
        <v>8773.5</v>
      </c>
      <c r="K22" s="95">
        <v>31107.7</v>
      </c>
      <c r="L22" s="111" t="s">
        <v>86</v>
      </c>
    </row>
    <row r="23" spans="1:12" s="11" customFormat="1" ht="93" customHeight="1">
      <c r="A23" s="88" t="s">
        <v>30</v>
      </c>
      <c r="B23" s="45" t="s">
        <v>42</v>
      </c>
      <c r="C23" s="94">
        <v>0</v>
      </c>
      <c r="D23" s="94">
        <v>0</v>
      </c>
      <c r="E23" s="94">
        <v>0</v>
      </c>
      <c r="F23" s="94">
        <v>0</v>
      </c>
      <c r="G23" s="94">
        <v>34400</v>
      </c>
      <c r="H23" s="94">
        <v>28148.799999999999</v>
      </c>
      <c r="I23" s="94">
        <f t="shared" si="4"/>
        <v>34400</v>
      </c>
      <c r="J23" s="95">
        <f t="shared" si="4"/>
        <v>28148.799999999999</v>
      </c>
      <c r="K23" s="95">
        <v>28148.799999999999</v>
      </c>
      <c r="L23" s="57" t="s">
        <v>87</v>
      </c>
    </row>
    <row r="24" spans="1:12" s="11" customFormat="1" ht="81" customHeight="1">
      <c r="A24" s="50" t="s">
        <v>31</v>
      </c>
      <c r="B24" s="45" t="s">
        <v>33</v>
      </c>
      <c r="C24" s="94">
        <v>0</v>
      </c>
      <c r="D24" s="94">
        <v>0</v>
      </c>
      <c r="E24" s="94">
        <v>0</v>
      </c>
      <c r="F24" s="94">
        <v>0</v>
      </c>
      <c r="G24" s="94">
        <v>7700</v>
      </c>
      <c r="H24" s="94">
        <v>0</v>
      </c>
      <c r="I24" s="94">
        <f t="shared" si="4"/>
        <v>7700</v>
      </c>
      <c r="J24" s="95">
        <f t="shared" si="4"/>
        <v>0</v>
      </c>
      <c r="K24" s="95">
        <v>0</v>
      </c>
      <c r="L24" s="87" t="s">
        <v>78</v>
      </c>
    </row>
    <row r="25" spans="1:12" s="7" customFormat="1" ht="187.5" customHeight="1">
      <c r="A25" s="50" t="s">
        <v>32</v>
      </c>
      <c r="B25" s="45" t="s">
        <v>35</v>
      </c>
      <c r="C25" s="94">
        <v>408325.8</v>
      </c>
      <c r="D25" s="94">
        <v>339003.6</v>
      </c>
      <c r="E25" s="94">
        <v>0</v>
      </c>
      <c r="F25" s="94">
        <v>0</v>
      </c>
      <c r="G25" s="94">
        <v>32200</v>
      </c>
      <c r="H25" s="96">
        <v>25086.400000000001</v>
      </c>
      <c r="I25" s="94">
        <f t="shared" si="4"/>
        <v>440525.8</v>
      </c>
      <c r="J25" s="95">
        <f t="shared" si="4"/>
        <v>364090</v>
      </c>
      <c r="K25" s="97">
        <v>112920.6</v>
      </c>
      <c r="L25" s="57" t="s">
        <v>85</v>
      </c>
    </row>
    <row r="26" spans="1:12" s="7" customFormat="1" ht="104.25" customHeight="1">
      <c r="A26" s="50" t="s">
        <v>34</v>
      </c>
      <c r="B26" s="45" t="s">
        <v>64</v>
      </c>
      <c r="C26" s="94">
        <v>0</v>
      </c>
      <c r="D26" s="94">
        <v>0</v>
      </c>
      <c r="E26" s="94">
        <v>0</v>
      </c>
      <c r="F26" s="94">
        <v>0</v>
      </c>
      <c r="G26" s="94">
        <v>11600</v>
      </c>
      <c r="H26" s="94">
        <v>7679.8</v>
      </c>
      <c r="I26" s="94">
        <f t="shared" si="4"/>
        <v>11600</v>
      </c>
      <c r="J26" s="95">
        <f t="shared" si="4"/>
        <v>7679.8</v>
      </c>
      <c r="K26" s="95">
        <v>7672.2</v>
      </c>
      <c r="L26" s="57" t="s">
        <v>77</v>
      </c>
    </row>
    <row r="27" spans="1:12" s="7" customFormat="1" ht="93" customHeight="1">
      <c r="A27" s="50" t="s">
        <v>36</v>
      </c>
      <c r="B27" s="45" t="s">
        <v>53</v>
      </c>
      <c r="C27" s="94">
        <v>0</v>
      </c>
      <c r="D27" s="94">
        <v>0</v>
      </c>
      <c r="E27" s="94">
        <v>0</v>
      </c>
      <c r="F27" s="94">
        <v>0</v>
      </c>
      <c r="G27" s="94">
        <v>137800</v>
      </c>
      <c r="H27" s="96">
        <v>152647</v>
      </c>
      <c r="I27" s="94">
        <f t="shared" si="4"/>
        <v>137800</v>
      </c>
      <c r="J27" s="95">
        <f t="shared" si="4"/>
        <v>152647</v>
      </c>
      <c r="K27" s="95">
        <v>25500</v>
      </c>
      <c r="L27" s="58" t="s">
        <v>76</v>
      </c>
    </row>
    <row r="28" spans="1:12" s="7" customFormat="1" ht="75.75" hidden="1" customHeight="1">
      <c r="A28" s="46" t="s">
        <v>37</v>
      </c>
      <c r="B28" s="44" t="s">
        <v>38</v>
      </c>
      <c r="C28" s="94">
        <v>199365.29999999993</v>
      </c>
      <c r="D28" s="94">
        <v>0</v>
      </c>
      <c r="E28" s="94">
        <v>0</v>
      </c>
      <c r="F28" s="94">
        <v>0</v>
      </c>
      <c r="G28" s="94">
        <v>18000</v>
      </c>
      <c r="H28" s="94">
        <v>0</v>
      </c>
      <c r="I28" s="94">
        <f t="shared" si="4"/>
        <v>217365.29999999993</v>
      </c>
      <c r="J28" s="95">
        <f t="shared" si="4"/>
        <v>0</v>
      </c>
      <c r="K28" s="95">
        <v>0</v>
      </c>
      <c r="L28" s="47" t="s">
        <v>39</v>
      </c>
    </row>
    <row r="29" spans="1:12" s="7" customFormat="1" ht="212.25" customHeight="1">
      <c r="A29" s="50" t="s">
        <v>66</v>
      </c>
      <c r="B29" s="45" t="s">
        <v>65</v>
      </c>
      <c r="C29" s="94">
        <v>0</v>
      </c>
      <c r="D29" s="94">
        <v>0</v>
      </c>
      <c r="E29" s="94">
        <v>320300</v>
      </c>
      <c r="F29" s="94">
        <v>3742</v>
      </c>
      <c r="G29" s="94">
        <v>17800</v>
      </c>
      <c r="H29" s="94">
        <v>17850</v>
      </c>
      <c r="I29" s="94">
        <f t="shared" si="4"/>
        <v>338100</v>
      </c>
      <c r="J29" s="95">
        <f t="shared" si="4"/>
        <v>21592</v>
      </c>
      <c r="K29" s="95">
        <v>29242</v>
      </c>
      <c r="L29" s="58" t="s">
        <v>84</v>
      </c>
    </row>
    <row r="30" spans="1:12" s="7" customFormat="1" ht="105.75" customHeight="1">
      <c r="A30" s="50" t="s">
        <v>37</v>
      </c>
      <c r="B30" s="45" t="s">
        <v>40</v>
      </c>
      <c r="C30" s="94">
        <v>0</v>
      </c>
      <c r="D30" s="94">
        <v>0</v>
      </c>
      <c r="E30" s="94">
        <v>0</v>
      </c>
      <c r="F30" s="94">
        <v>0</v>
      </c>
      <c r="G30" s="94">
        <v>37900</v>
      </c>
      <c r="H30" s="96">
        <v>168915.3</v>
      </c>
      <c r="I30" s="94">
        <f t="shared" si="4"/>
        <v>37900</v>
      </c>
      <c r="J30" s="95">
        <f t="shared" si="4"/>
        <v>168915.3</v>
      </c>
      <c r="K30" s="97">
        <v>58948.4</v>
      </c>
      <c r="L30" s="58" t="s">
        <v>88</v>
      </c>
    </row>
    <row r="31" spans="1:12" s="7" customFormat="1" ht="82.5" hidden="1" customHeight="1">
      <c r="A31" s="48"/>
      <c r="B31" s="31"/>
      <c r="C31" s="102"/>
      <c r="D31" s="102"/>
      <c r="E31" s="102"/>
      <c r="F31" s="102"/>
      <c r="G31" s="102"/>
      <c r="H31" s="102"/>
      <c r="I31" s="102"/>
      <c r="J31" s="103"/>
      <c r="K31" s="94"/>
      <c r="L31" s="49"/>
    </row>
    <row r="32" spans="1:12" s="7" customFormat="1" ht="369.75" customHeight="1">
      <c r="A32" s="117" t="s">
        <v>22</v>
      </c>
      <c r="B32" s="107" t="s">
        <v>24</v>
      </c>
      <c r="C32" s="122">
        <v>68376.3</v>
      </c>
      <c r="D32" s="143">
        <v>68376.2</v>
      </c>
      <c r="E32" s="143">
        <v>0</v>
      </c>
      <c r="F32" s="143">
        <v>0</v>
      </c>
      <c r="G32" s="143">
        <v>4191600</v>
      </c>
      <c r="H32" s="143">
        <v>1466066.5</v>
      </c>
      <c r="I32" s="122">
        <f>C32+E32+G32</f>
        <v>4259976.3</v>
      </c>
      <c r="J32" s="122">
        <f>D32+F32+H32</f>
        <v>1534442.7</v>
      </c>
      <c r="K32" s="122">
        <v>1651774.1</v>
      </c>
      <c r="L32" s="120" t="s">
        <v>89</v>
      </c>
    </row>
    <row r="33" spans="1:12" s="7" customFormat="1" ht="409.5" customHeight="1">
      <c r="A33" s="118"/>
      <c r="B33" s="108"/>
      <c r="C33" s="123"/>
      <c r="D33" s="144"/>
      <c r="E33" s="144"/>
      <c r="F33" s="144"/>
      <c r="G33" s="144"/>
      <c r="H33" s="144"/>
      <c r="I33" s="123"/>
      <c r="J33" s="123"/>
      <c r="K33" s="123"/>
      <c r="L33" s="146"/>
    </row>
    <row r="34" spans="1:12" s="7" customFormat="1" ht="14.25" customHeight="1">
      <c r="A34" s="119"/>
      <c r="B34" s="109"/>
      <c r="C34" s="124"/>
      <c r="D34" s="145"/>
      <c r="E34" s="145"/>
      <c r="F34" s="145"/>
      <c r="G34" s="145"/>
      <c r="H34" s="145"/>
      <c r="I34" s="124"/>
      <c r="J34" s="124"/>
      <c r="K34" s="124"/>
      <c r="L34" s="121"/>
    </row>
    <row r="35" spans="1:12" s="7" customFormat="1" ht="408.75" customHeight="1">
      <c r="A35" s="147" t="s">
        <v>43</v>
      </c>
      <c r="B35" s="107" t="s">
        <v>23</v>
      </c>
      <c r="C35" s="139">
        <v>0</v>
      </c>
      <c r="D35" s="139">
        <v>0</v>
      </c>
      <c r="E35" s="139">
        <v>0</v>
      </c>
      <c r="F35" s="139">
        <v>0</v>
      </c>
      <c r="G35" s="139">
        <v>1100000</v>
      </c>
      <c r="H35" s="139">
        <v>230013.4</v>
      </c>
      <c r="I35" s="139">
        <f t="shared" ref="I35:J37" si="5">C35+E35+G35</f>
        <v>1100000</v>
      </c>
      <c r="J35" s="139">
        <f t="shared" si="5"/>
        <v>230013.4</v>
      </c>
      <c r="K35" s="139">
        <v>272636.79999999999</v>
      </c>
      <c r="L35" s="140" t="s">
        <v>90</v>
      </c>
    </row>
    <row r="36" spans="1:12" s="7" customFormat="1" ht="281.25" customHeight="1">
      <c r="A36" s="148"/>
      <c r="B36" s="109"/>
      <c r="C36" s="139"/>
      <c r="D36" s="139"/>
      <c r="E36" s="139"/>
      <c r="F36" s="139"/>
      <c r="G36" s="139"/>
      <c r="H36" s="139"/>
      <c r="I36" s="139"/>
      <c r="J36" s="139"/>
      <c r="K36" s="139"/>
      <c r="L36" s="141"/>
    </row>
    <row r="37" spans="1:12" s="7" customFormat="1" ht="409.5" customHeight="1">
      <c r="A37" s="147" t="s">
        <v>44</v>
      </c>
      <c r="B37" s="149" t="s">
        <v>18</v>
      </c>
      <c r="C37" s="122">
        <v>0</v>
      </c>
      <c r="D37" s="122">
        <v>0</v>
      </c>
      <c r="E37" s="122">
        <v>0</v>
      </c>
      <c r="F37" s="122">
        <v>0</v>
      </c>
      <c r="G37" s="122">
        <v>128700</v>
      </c>
      <c r="H37" s="122">
        <v>34919.5</v>
      </c>
      <c r="I37" s="122">
        <f>C37+E37+G37</f>
        <v>128700</v>
      </c>
      <c r="J37" s="122">
        <f t="shared" si="5"/>
        <v>34919.5</v>
      </c>
      <c r="K37" s="122">
        <v>7225.2</v>
      </c>
      <c r="L37" s="120" t="s">
        <v>91</v>
      </c>
    </row>
    <row r="38" spans="1:12" s="7" customFormat="1" ht="278.25" customHeight="1">
      <c r="A38" s="148"/>
      <c r="B38" s="150"/>
      <c r="C38" s="124"/>
      <c r="D38" s="124"/>
      <c r="E38" s="124"/>
      <c r="F38" s="124"/>
      <c r="G38" s="124"/>
      <c r="H38" s="124"/>
      <c r="I38" s="124"/>
      <c r="J38" s="124"/>
      <c r="K38" s="124"/>
      <c r="L38" s="121"/>
    </row>
    <row r="39" spans="1:12" s="7" customFormat="1" ht="61.5" customHeight="1">
      <c r="A39" s="115" t="s">
        <v>49</v>
      </c>
      <c r="B39" s="32" t="s">
        <v>51</v>
      </c>
      <c r="C39" s="151">
        <f>C40</f>
        <v>0</v>
      </c>
      <c r="D39" s="151">
        <f t="shared" ref="D39:K39" si="6">D40</f>
        <v>0</v>
      </c>
      <c r="E39" s="151">
        <f t="shared" si="6"/>
        <v>0</v>
      </c>
      <c r="F39" s="151">
        <f t="shared" si="6"/>
        <v>0</v>
      </c>
      <c r="G39" s="151">
        <f t="shared" si="6"/>
        <v>0</v>
      </c>
      <c r="H39" s="151">
        <f t="shared" si="6"/>
        <v>58200</v>
      </c>
      <c r="I39" s="151">
        <f t="shared" si="6"/>
        <v>0</v>
      </c>
      <c r="J39" s="151">
        <f t="shared" si="6"/>
        <v>58200</v>
      </c>
      <c r="K39" s="151">
        <f t="shared" si="6"/>
        <v>58200</v>
      </c>
      <c r="L39" s="120" t="s">
        <v>97</v>
      </c>
    </row>
    <row r="40" spans="1:12" s="7" customFormat="1" ht="44.25" customHeight="1">
      <c r="A40" s="115" t="s">
        <v>48</v>
      </c>
      <c r="B40" s="45" t="s">
        <v>63</v>
      </c>
      <c r="C40" s="98">
        <v>0</v>
      </c>
      <c r="D40" s="98">
        <v>0</v>
      </c>
      <c r="E40" s="98">
        <v>0</v>
      </c>
      <c r="F40" s="98">
        <v>0</v>
      </c>
      <c r="G40" s="114">
        <v>0</v>
      </c>
      <c r="H40" s="114">
        <v>58200</v>
      </c>
      <c r="I40" s="114">
        <v>0</v>
      </c>
      <c r="J40" s="114">
        <v>58200</v>
      </c>
      <c r="K40" s="98">
        <v>58200</v>
      </c>
      <c r="L40" s="121"/>
    </row>
    <row r="41" spans="1:12" ht="68.25" customHeight="1">
      <c r="A41" s="50" t="s">
        <v>93</v>
      </c>
      <c r="B41" s="36" t="s">
        <v>50</v>
      </c>
      <c r="C41" s="98">
        <f t="shared" ref="C41:H41" si="7">C42</f>
        <v>227122.4</v>
      </c>
      <c r="D41" s="98">
        <f t="shared" si="7"/>
        <v>109.1</v>
      </c>
      <c r="E41" s="98">
        <f t="shared" si="7"/>
        <v>0</v>
      </c>
      <c r="F41" s="98">
        <f t="shared" si="7"/>
        <v>0</v>
      </c>
      <c r="G41" s="98">
        <f t="shared" si="7"/>
        <v>0</v>
      </c>
      <c r="H41" s="98">
        <f t="shared" si="7"/>
        <v>0</v>
      </c>
      <c r="I41" s="98">
        <f>C41+E41+G41</f>
        <v>227122.4</v>
      </c>
      <c r="J41" s="98">
        <f>D41+F41+H41</f>
        <v>109.1</v>
      </c>
      <c r="K41" s="98">
        <f>K42</f>
        <v>109.1</v>
      </c>
      <c r="L41" s="51"/>
    </row>
    <row r="42" spans="1:12" ht="138.75" customHeight="1">
      <c r="A42" s="83" t="s">
        <v>94</v>
      </c>
      <c r="B42" s="45" t="s">
        <v>46</v>
      </c>
      <c r="C42" s="94">
        <f>C43+C44+C45+C46+C47</f>
        <v>227122.4</v>
      </c>
      <c r="D42" s="94">
        <f>D43+D44</f>
        <v>109.1</v>
      </c>
      <c r="E42" s="94">
        <f>E43+E44</f>
        <v>0</v>
      </c>
      <c r="F42" s="94">
        <f>F43+F44</f>
        <v>0</v>
      </c>
      <c r="G42" s="94">
        <f>G43+G44</f>
        <v>0</v>
      </c>
      <c r="H42" s="94">
        <f>H43+H44</f>
        <v>0</v>
      </c>
      <c r="I42" s="94">
        <f>C42+E42+G42</f>
        <v>227122.4</v>
      </c>
      <c r="J42" s="94">
        <f>D42+F42+H42</f>
        <v>109.1</v>
      </c>
      <c r="K42" s="94">
        <f>K43+K44</f>
        <v>109.1</v>
      </c>
      <c r="L42" s="53"/>
    </row>
    <row r="43" spans="1:12" s="11" customFormat="1" ht="93.75" customHeight="1">
      <c r="A43" s="83" t="s">
        <v>95</v>
      </c>
      <c r="B43" s="45" t="s">
        <v>52</v>
      </c>
      <c r="C43" s="94">
        <v>227122.4</v>
      </c>
      <c r="D43" s="94">
        <v>109.1</v>
      </c>
      <c r="E43" s="94">
        <v>0</v>
      </c>
      <c r="F43" s="94">
        <v>0</v>
      </c>
      <c r="G43" s="94">
        <v>0</v>
      </c>
      <c r="H43" s="94">
        <v>0</v>
      </c>
      <c r="I43" s="94">
        <f>C43</f>
        <v>227122.4</v>
      </c>
      <c r="J43" s="94">
        <f>D43+F43+H43</f>
        <v>109.1</v>
      </c>
      <c r="K43" s="94">
        <v>109.1</v>
      </c>
      <c r="L43" s="54" t="s">
        <v>92</v>
      </c>
    </row>
    <row r="44" spans="1:12" s="20" customFormat="1" ht="97.5" hidden="1" customHeight="1">
      <c r="A44" s="84" t="s">
        <v>47</v>
      </c>
      <c r="B44" s="85" t="s">
        <v>45</v>
      </c>
      <c r="C44" s="104">
        <v>0</v>
      </c>
      <c r="D44" s="104">
        <v>0</v>
      </c>
      <c r="E44" s="104">
        <v>0</v>
      </c>
      <c r="F44" s="104">
        <v>0</v>
      </c>
      <c r="G44" s="104">
        <v>0</v>
      </c>
      <c r="H44" s="104">
        <v>0</v>
      </c>
      <c r="I44" s="104">
        <f>C44</f>
        <v>0</v>
      </c>
      <c r="J44" s="104">
        <v>0</v>
      </c>
      <c r="K44" s="104">
        <v>0</v>
      </c>
      <c r="L44" s="54"/>
    </row>
    <row r="45" spans="1:12" s="20" customFormat="1" ht="1.5" hidden="1" customHeight="1">
      <c r="A45" s="52" t="s">
        <v>47</v>
      </c>
      <c r="B45" s="86" t="s">
        <v>56</v>
      </c>
      <c r="C45" s="96">
        <v>0</v>
      </c>
      <c r="D45" s="96"/>
      <c r="E45" s="96"/>
      <c r="F45" s="96"/>
      <c r="G45" s="96"/>
      <c r="H45" s="96"/>
      <c r="I45" s="94"/>
      <c r="J45" s="94"/>
      <c r="K45" s="94"/>
      <c r="L45" s="54" t="s">
        <v>69</v>
      </c>
    </row>
    <row r="46" spans="1:12" s="20" customFormat="1" ht="72.75" hidden="1" customHeight="1">
      <c r="A46" s="52" t="s">
        <v>55</v>
      </c>
      <c r="B46" s="86" t="s">
        <v>57</v>
      </c>
      <c r="C46" s="96">
        <v>0</v>
      </c>
      <c r="D46" s="96"/>
      <c r="E46" s="96"/>
      <c r="F46" s="96"/>
      <c r="G46" s="96"/>
      <c r="H46" s="96"/>
      <c r="I46" s="94"/>
      <c r="J46" s="94"/>
      <c r="K46" s="94"/>
      <c r="L46" s="54" t="s">
        <v>70</v>
      </c>
    </row>
    <row r="47" spans="1:12" s="20" customFormat="1" ht="3" hidden="1" customHeight="1">
      <c r="A47" s="52" t="s">
        <v>62</v>
      </c>
      <c r="B47" s="86" t="s">
        <v>58</v>
      </c>
      <c r="C47" s="96">
        <v>0</v>
      </c>
      <c r="D47" s="96"/>
      <c r="E47" s="96"/>
      <c r="F47" s="96"/>
      <c r="G47" s="96"/>
      <c r="H47" s="96"/>
      <c r="I47" s="94"/>
      <c r="J47" s="94"/>
      <c r="K47" s="94"/>
      <c r="L47" s="54" t="s">
        <v>71</v>
      </c>
    </row>
    <row r="48" spans="1:12" s="20" customFormat="1" ht="24.75" hidden="1" customHeight="1">
      <c r="A48" s="55"/>
      <c r="B48" s="37"/>
      <c r="C48" s="105"/>
      <c r="D48" s="106"/>
      <c r="E48" s="105"/>
      <c r="F48" s="105"/>
      <c r="G48" s="105"/>
      <c r="H48" s="105"/>
      <c r="I48" s="105"/>
      <c r="J48" s="105"/>
      <c r="K48" s="105"/>
      <c r="L48" s="56"/>
    </row>
    <row r="49" spans="1:12" ht="15.75" customHeight="1">
      <c r="A49" s="89"/>
      <c r="B49" s="90"/>
      <c r="C49" s="91"/>
      <c r="D49" s="91"/>
      <c r="E49" s="91"/>
      <c r="F49" s="91"/>
      <c r="G49" s="91"/>
      <c r="H49" s="91"/>
      <c r="I49" s="91"/>
      <c r="J49" s="91"/>
      <c r="K49" s="92"/>
      <c r="L49" s="93"/>
    </row>
    <row r="50" spans="1:12" ht="15" customHeight="1">
      <c r="B50" s="125"/>
      <c r="C50" s="125"/>
      <c r="D50" s="125"/>
      <c r="E50" s="125"/>
      <c r="F50" s="125"/>
      <c r="G50" s="125"/>
      <c r="H50" s="125"/>
      <c r="L50" s="42"/>
    </row>
    <row r="51" spans="1:12" ht="12.75" customHeight="1">
      <c r="A51" s="126" t="s">
        <v>98</v>
      </c>
      <c r="B51" s="126"/>
      <c r="C51" s="126"/>
      <c r="D51" s="126"/>
      <c r="E51" s="126"/>
      <c r="F51" s="126"/>
      <c r="G51" s="8"/>
      <c r="H51" s="8"/>
      <c r="I51" s="8"/>
      <c r="J51" s="8"/>
      <c r="K51" s="8"/>
      <c r="L51" s="42"/>
    </row>
    <row r="52" spans="1:12" ht="12.75" customHeight="1">
      <c r="A52" s="126"/>
      <c r="B52" s="126"/>
      <c r="C52" s="126"/>
      <c r="D52" s="126"/>
      <c r="E52" s="126"/>
      <c r="F52" s="126"/>
      <c r="G52" s="16"/>
      <c r="H52" s="16"/>
      <c r="I52" s="16"/>
      <c r="J52" s="17"/>
      <c r="K52" s="5"/>
      <c r="L52" s="43"/>
    </row>
    <row r="53" spans="1:12" ht="37.5" customHeight="1">
      <c r="A53" s="126"/>
      <c r="B53" s="126"/>
      <c r="C53" s="126"/>
      <c r="D53" s="126"/>
      <c r="E53" s="126"/>
      <c r="F53" s="126"/>
      <c r="G53" s="25"/>
      <c r="H53" s="25"/>
      <c r="I53" s="5"/>
      <c r="J53" s="8"/>
      <c r="K53" s="8"/>
      <c r="L53" s="42"/>
    </row>
    <row r="54" spans="1:12" ht="19.5" customHeight="1">
      <c r="A54" s="26"/>
      <c r="B54" s="26"/>
      <c r="C54" s="25"/>
      <c r="D54" s="25"/>
      <c r="E54" s="25"/>
      <c r="F54" s="25"/>
      <c r="G54" s="25"/>
      <c r="H54" s="25"/>
      <c r="I54" s="5"/>
      <c r="J54" s="1"/>
      <c r="K54" s="21"/>
      <c r="L54" s="21"/>
    </row>
    <row r="55" spans="1:12" ht="57" customHeight="1">
      <c r="A55" s="15"/>
      <c r="B55" s="12"/>
      <c r="C55" s="9"/>
      <c r="D55" s="9"/>
      <c r="E55" s="9"/>
      <c r="F55" s="9"/>
      <c r="G55" s="9"/>
      <c r="H55" s="9"/>
      <c r="I55" s="9"/>
      <c r="J55" s="21"/>
      <c r="K55" s="21"/>
      <c r="L55" s="113" t="s">
        <v>54</v>
      </c>
    </row>
    <row r="56" spans="1:12">
      <c r="A56" s="22"/>
      <c r="B56" s="29"/>
      <c r="C56" s="8"/>
      <c r="D56" s="23"/>
      <c r="E56" s="8"/>
      <c r="F56" s="8"/>
      <c r="G56" s="8"/>
    </row>
    <row r="57" spans="1:12">
      <c r="A57" s="22"/>
      <c r="B57" s="29"/>
      <c r="C57" s="8"/>
      <c r="D57" s="23"/>
      <c r="E57" s="8"/>
      <c r="F57" s="8"/>
      <c r="G57" s="8"/>
    </row>
    <row r="58" spans="1:12">
      <c r="A58" s="22"/>
      <c r="B58" s="29"/>
      <c r="C58" s="8"/>
      <c r="D58" s="23"/>
      <c r="E58" s="8"/>
      <c r="F58" s="8"/>
      <c r="G58" s="8"/>
    </row>
    <row r="59" spans="1:12">
      <c r="A59" s="27"/>
      <c r="B59" s="27"/>
      <c r="C59" s="24"/>
      <c r="D59" s="24"/>
      <c r="E59" s="24"/>
      <c r="F59" s="8"/>
      <c r="G59" s="8"/>
    </row>
    <row r="60" spans="1:12">
      <c r="A60" s="27"/>
      <c r="B60" s="27"/>
      <c r="C60" s="24"/>
      <c r="D60" s="24"/>
      <c r="E60" s="24"/>
      <c r="F60" s="8"/>
      <c r="G60" s="8"/>
    </row>
    <row r="61" spans="1:12">
      <c r="A61" s="22"/>
      <c r="B61" s="29"/>
      <c r="C61" s="8"/>
      <c r="D61" s="23"/>
      <c r="E61" s="8"/>
      <c r="F61" s="8"/>
      <c r="G61" s="8"/>
    </row>
    <row r="62" spans="1:12">
      <c r="A62" s="22"/>
      <c r="B62" s="29"/>
      <c r="C62" s="8"/>
      <c r="D62" s="23"/>
      <c r="E62" s="8"/>
      <c r="F62" s="8"/>
      <c r="G62" s="8"/>
    </row>
    <row r="63" spans="1:12">
      <c r="A63" s="22"/>
      <c r="B63" s="29"/>
      <c r="C63" s="8"/>
      <c r="D63" s="23"/>
      <c r="E63" s="8"/>
      <c r="F63" s="8"/>
      <c r="G63" s="8"/>
    </row>
    <row r="64" spans="1:12">
      <c r="A64" s="22"/>
      <c r="B64" s="29"/>
      <c r="C64" s="8"/>
      <c r="D64" s="23"/>
      <c r="E64" s="8"/>
      <c r="F64" s="8"/>
      <c r="G64" s="8"/>
    </row>
  </sheetData>
  <mergeCells count="51">
    <mergeCell ref="D37:D38"/>
    <mergeCell ref="E37:E38"/>
    <mergeCell ref="I35:I36"/>
    <mergeCell ref="A2:L2"/>
    <mergeCell ref="F37:F38"/>
    <mergeCell ref="G37:G38"/>
    <mergeCell ref="H37:H38"/>
    <mergeCell ref="C32:C34"/>
    <mergeCell ref="D32:D34"/>
    <mergeCell ref="E32:E34"/>
    <mergeCell ref="F32:F34"/>
    <mergeCell ref="H35:H36"/>
    <mergeCell ref="L32:L34"/>
    <mergeCell ref="G32:G34"/>
    <mergeCell ref="H32:H34"/>
    <mergeCell ref="I32:I34"/>
    <mergeCell ref="K37:K38"/>
    <mergeCell ref="L37:L38"/>
    <mergeCell ref="A35:A36"/>
    <mergeCell ref="B50:H50"/>
    <mergeCell ref="A51:F53"/>
    <mergeCell ref="A3:L3"/>
    <mergeCell ref="A4:L4"/>
    <mergeCell ref="A5:L5"/>
    <mergeCell ref="A7:A9"/>
    <mergeCell ref="B7:B9"/>
    <mergeCell ref="C7:H7"/>
    <mergeCell ref="I7:K7"/>
    <mergeCell ref="L7:L9"/>
    <mergeCell ref="C8:D8"/>
    <mergeCell ref="E8:F8"/>
    <mergeCell ref="G8:H8"/>
    <mergeCell ref="I8:J8"/>
    <mergeCell ref="J35:J36"/>
    <mergeCell ref="K35:K36"/>
    <mergeCell ref="K8:K9"/>
    <mergeCell ref="A32:A34"/>
    <mergeCell ref="L39:L40"/>
    <mergeCell ref="J32:J34"/>
    <mergeCell ref="K32:K34"/>
    <mergeCell ref="L35:L36"/>
    <mergeCell ref="C35:C36"/>
    <mergeCell ref="D35:D36"/>
    <mergeCell ref="E35:E36"/>
    <mergeCell ref="F35:F36"/>
    <mergeCell ref="G35:G36"/>
    <mergeCell ref="I37:I38"/>
    <mergeCell ref="J37:J38"/>
    <mergeCell ref="A37:A38"/>
    <mergeCell ref="B37:B38"/>
    <mergeCell ref="C37:C38"/>
  </mergeCells>
  <pageMargins left="0.39370078740157483" right="0" top="0.43307086614173229" bottom="0.19685039370078741" header="0.11811023622047245" footer="0.11811023622047245"/>
  <pageSetup paperSize="9" scale="54" firstPageNumber="23" fitToHeight="100" orientation="landscape" useFirstPageNumber="1" r:id="rId1"/>
  <headerFooter alignWithMargins="0"/>
  <rowBreaks count="4" manualBreakCount="4">
    <brk id="22" max="11" man="1"/>
    <brk id="29" max="11" man="1"/>
    <brk id="33" max="11" man="1"/>
    <brk id="38"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vt:lpstr>
      <vt:lpstr>Лист1</vt:lpstr>
      <vt:lpstr>Свод!Заголовки_для_печати</vt:lpstr>
      <vt:lpstr>Свод!Область_печати</vt:lpstr>
    </vt:vector>
  </TitlesOfParts>
  <Company>Минэкономразвития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Корнеев</dc:creator>
  <cp:lastModifiedBy>Жило Елена Васильевна</cp:lastModifiedBy>
  <cp:lastPrinted>2016-01-28T14:05:58Z</cp:lastPrinted>
  <dcterms:created xsi:type="dcterms:W3CDTF">2008-09-17T10:53:36Z</dcterms:created>
  <dcterms:modified xsi:type="dcterms:W3CDTF">2016-01-28T14:23:33Z</dcterms:modified>
</cp:coreProperties>
</file>