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25" yWindow="420" windowWidth="19035" windowHeight="12810"/>
  </bookViews>
  <sheets>
    <sheet name="Свод" sheetId="6" r:id="rId1"/>
    <sheet name="Лист1" sheetId="7" r:id="rId2"/>
  </sheets>
  <definedNames>
    <definedName name="_xlnm._FilterDatabase" localSheetId="0" hidden="1">Свод!$A$14:$X$108</definedName>
    <definedName name="_xlnm.Print_Titles" localSheetId="0">Свод!$9:$9</definedName>
    <definedName name="_xlnm.Print_Area" localSheetId="0">Свод!$A$1:$L$118</definedName>
  </definedNames>
  <calcPr calcId="125725"/>
</workbook>
</file>

<file path=xl/calcChain.xml><?xml version="1.0" encoding="utf-8"?>
<calcChain xmlns="http://schemas.openxmlformats.org/spreadsheetml/2006/main">
  <c r="D48" i="6"/>
  <c r="D46" s="1"/>
  <c r="E48"/>
  <c r="E46" s="1"/>
  <c r="F48"/>
  <c r="F46" s="1"/>
  <c r="G48"/>
  <c r="G46" s="1"/>
  <c r="H48"/>
  <c r="H46" s="1"/>
  <c r="I48"/>
  <c r="I46" s="1"/>
  <c r="J48"/>
  <c r="J46" s="1"/>
  <c r="K48"/>
  <c r="K46" s="1"/>
  <c r="C48"/>
  <c r="C39" l="1"/>
  <c r="C38" s="1"/>
  <c r="I42"/>
  <c r="I43"/>
  <c r="I44"/>
  <c r="I40"/>
  <c r="I36"/>
  <c r="J20" l="1"/>
  <c r="K16"/>
  <c r="K15" s="1"/>
  <c r="C16" l="1"/>
  <c r="I18"/>
  <c r="J18"/>
  <c r="D16"/>
  <c r="D15" s="1"/>
  <c r="E16"/>
  <c r="F16"/>
  <c r="G16"/>
  <c r="G15" s="1"/>
  <c r="H16"/>
  <c r="H15" s="1"/>
  <c r="E15"/>
  <c r="J16" l="1"/>
  <c r="F15"/>
  <c r="I16"/>
  <c r="K39"/>
  <c r="K38" s="1"/>
  <c r="K13" s="1"/>
  <c r="D39"/>
  <c r="E39"/>
  <c r="F39"/>
  <c r="F38" s="1"/>
  <c r="G39"/>
  <c r="G38" s="1"/>
  <c r="G13" s="1"/>
  <c r="H39"/>
  <c r="H38" s="1"/>
  <c r="H13" s="1"/>
  <c r="G11" l="1"/>
  <c r="H11"/>
  <c r="F11"/>
  <c r="J15"/>
  <c r="F13"/>
  <c r="J39"/>
  <c r="I39"/>
  <c r="D38"/>
  <c r="E38"/>
  <c r="D13" l="1"/>
  <c r="J13" s="1"/>
  <c r="D11"/>
  <c r="E13"/>
  <c r="E11"/>
  <c r="I38"/>
  <c r="J38"/>
  <c r="I41" l="1"/>
  <c r="J36"/>
  <c r="J34"/>
  <c r="I34"/>
  <c r="J31"/>
  <c r="C15"/>
  <c r="C11" s="1"/>
  <c r="J28"/>
  <c r="I28"/>
  <c r="J29"/>
  <c r="I29"/>
  <c r="J27"/>
  <c r="I27"/>
  <c r="J26"/>
  <c r="I26"/>
  <c r="J25"/>
  <c r="I25"/>
  <c r="J24"/>
  <c r="I24"/>
  <c r="J23"/>
  <c r="I23"/>
  <c r="J22"/>
  <c r="I22"/>
  <c r="J21"/>
  <c r="I21"/>
  <c r="I20"/>
  <c r="J19"/>
  <c r="I19"/>
  <c r="C13" l="1"/>
  <c r="I11"/>
  <c r="J11"/>
  <c r="C46"/>
  <c r="I31"/>
  <c r="I15" l="1"/>
  <c r="I13"/>
  <c r="K11"/>
  <c r="J17"/>
  <c r="I17"/>
</calcChain>
</file>

<file path=xl/sharedStrings.xml><?xml version="1.0" encoding="utf-8"?>
<sst xmlns="http://schemas.openxmlformats.org/spreadsheetml/2006/main" count="282" uniqueCount="256">
  <si>
    <t>в том числе:</t>
  </si>
  <si>
    <t>1.</t>
  </si>
  <si>
    <t>2.</t>
  </si>
  <si>
    <t>№ п/п</t>
  </si>
  <si>
    <t>(наименование федеральной целевой программы, государственный заказчик-координатор (государственный заказчик)</t>
  </si>
  <si>
    <t>Форма № 3</t>
  </si>
  <si>
    <t>Наименование строек, объектов, мероприятий по направлению «капитальные вложения»</t>
  </si>
  <si>
    <t>Федеральный бюджет</t>
  </si>
  <si>
    <t>Бюджеты субъектов РФ и местные бюджеты</t>
  </si>
  <si>
    <t>Внебюджетные источники</t>
  </si>
  <si>
    <t>Общий объем финансирования</t>
  </si>
  <si>
    <t>Освоено с начала года за счет всех источников</t>
  </si>
  <si>
    <t>Всего по ФЦП:</t>
  </si>
  <si>
    <t>Бюджетные инвестиции, всего</t>
  </si>
  <si>
    <t>3.</t>
  </si>
  <si>
    <t>Обобщенные показатели
(тыс. рублей)</t>
  </si>
  <si>
    <t>Направление I "Модернизация системы организации воздушного движения":</t>
  </si>
  <si>
    <t>Строительство позиции и установка доплеровского метеорологического локатора в районе аэродрома Элиста, г. Элиста, Республика Калмыкия</t>
  </si>
  <si>
    <t>«Модернизация Единой системы организации воздушного движения Российской Федерации (2009-2020 годы)»,
Министерство транспорта Российской Федерации</t>
  </si>
  <si>
    <t>Создание укрупненных центров Единой системы организации воздушного движения Российской Федерации, в том числе:</t>
  </si>
  <si>
    <t>Разработка и внедрение унифицированных автоматизированных систем планирования использования воздушного пространства</t>
  </si>
  <si>
    <r>
      <t xml:space="preserve">    </t>
    </r>
    <r>
      <rPr>
        <b/>
        <sz val="10"/>
        <rFont val="Times New Roman"/>
        <family val="1"/>
        <charset val="204"/>
      </rPr>
      <t xml:space="preserve"> в том числе:</t>
    </r>
  </si>
  <si>
    <t>2.1.</t>
  </si>
  <si>
    <t>2.1.1</t>
  </si>
  <si>
    <t>техническое перевооружение Хабаровского укрупненного центра, включая оснащение автоматизированной системой организации воздушного движения, г.Хабаровск</t>
  </si>
  <si>
    <t>2.2</t>
  </si>
  <si>
    <t>Модернизация сети авиационной электросвязи и передачи данных, создание инфраструктуры перспективной цифровой сети авиационной электросвязи</t>
  </si>
  <si>
    <t xml:space="preserve">Заместитель Министра транспорта 
Российской Федерации                                      _______________________ </t>
  </si>
  <si>
    <t>Совершенствование аэронавигационного обслуживания полетов в районе аэродромов и на воздушных трассах</t>
  </si>
  <si>
    <t>Техническое перевооружение АМСГ II разряда Курск, аэропорт Курск, г. Курск</t>
  </si>
  <si>
    <t>Техническое перевооружение АМСГ Николаевск-на-Амуре, аэропорт Николаевск-на-Амуре, г. Николаевск-на-Амуре, Хабаровский край</t>
  </si>
  <si>
    <t>Техническое перевооружение АМЦ Чита, аэропорт Чита, г. Чита, Забайкальский край</t>
  </si>
  <si>
    <t>Техническое перевооружение авиационной метеорологической станции гражданской Киренск, аэропорт Киренск, г. Киренск, включая установку: автоматизированной метеорологической измерительной системы с центральным устройством и датчиками для измерения параметров погоды на аэродроме, комплекса приема и обработки бортовой погоды, системы для проведения брифинга, программно-аппаратных комплексов дистанционного обучения авиаметспециалистов, средств отображения метеорологической информации</t>
  </si>
  <si>
    <t>Техническое перевооружение авиационного метеорологического центра Екатеринбург, аэропорт Кольцово, г. Екатеринбург, включая: замену автоматизированной метеорологической измерительной системы и частичную замену датчиков для измерения параметров погоды с учетом двух взлетно-посадочных полос; установку системы интеграции с комплексом средств автоматизации управления воздушным движением, рабочей станции метеорологической автоматизированной радиолокационной сети, комплексов приема и обработки бортовой погоды, автоматизированных рабочих мест, системы для проведения брифинга, системы прогнозирования с реализацией расчетных методов прогнозов опасных для полетов авиации явлений погоды, программно-аппаратных комплексов дистанционного обучения авиаметспециалистов, средств отображения метеорологической информации</t>
  </si>
  <si>
    <t>Главный центр информационных технологий и метеорологического обслуживания авиации Федеральной службы по гидрометеорологии и мониторингу окружающей среды, г. Москва</t>
  </si>
  <si>
    <t xml:space="preserve">     в том числе:</t>
  </si>
  <si>
    <t>3.1.</t>
  </si>
  <si>
    <t xml:space="preserve">Строительство позиции и установка доплеровского метеорологического локатора в районе аэродрома Чебоксары, г. Чебоксары  </t>
  </si>
  <si>
    <t>3.2.</t>
  </si>
  <si>
    <t>Строительство позиции и установка доплеровского метеорологического локатора в районе аэродрома Владимир, г. Владимир</t>
  </si>
  <si>
    <t>3.3.</t>
  </si>
  <si>
    <t>Строительство позиции и установка доплеровского метеорологического локатора в районе аэродрома Рязань, г. Рязань</t>
  </si>
  <si>
    <t>3.4.</t>
  </si>
  <si>
    <t>Строительство позиции и установка доплеровского метеорологического локатора в районе аэродрома Йошкар-Ола, г.Йошкар-Ола</t>
  </si>
  <si>
    <t>3.5.</t>
  </si>
  <si>
    <t>Строительство позиции и установка доплеровского метеорологического локатора в районе аэродрома Саранск, г. Саранск</t>
  </si>
  <si>
    <t>3.6.</t>
  </si>
  <si>
    <t>Строительство позиции и установка доплеровского метеорологического локатора в районе аэродрома Геленджик, г. Геленджик</t>
  </si>
  <si>
    <t>3.7.</t>
  </si>
  <si>
    <t>3.8.</t>
  </si>
  <si>
    <t>Строительство позиции и установка доплеровского метеорологического локатора в районе аэродрома Астрахань,  г.Астрахань</t>
  </si>
  <si>
    <t>3.9.</t>
  </si>
  <si>
    <t>Строительство позиции и установка доплеровского метеорологического локатора в районе аэродрома Калуга, г. Калуга</t>
  </si>
  <si>
    <t>3.10.</t>
  </si>
  <si>
    <t>Строительство позиции и установка доплеровского метеорологического локатора в районе аэродрома Тверь (Мигалово), г. Тверь</t>
  </si>
  <si>
    <t>3.11.</t>
  </si>
  <si>
    <t xml:space="preserve">Строительство позиции и установка доплеровского метеорологического локатора в районе аэродрома Махачкала, г. Махачкала </t>
  </si>
  <si>
    <t>3.12.</t>
  </si>
  <si>
    <t>Строительство позиции и установка доплеровского метеорологического локатора в районе аэродрома Кемерово, г. Кемерово</t>
  </si>
  <si>
    <t>3.13.</t>
  </si>
  <si>
    <t>Строительство позиции и установка доплеровского метеорологического локатора в районе аэродрома Томск, г. Томск</t>
  </si>
  <si>
    <t>3.14.</t>
  </si>
  <si>
    <t>Строительство позиции и установка доплеровского метеорологического локатора в районе аэродрома Колпашево, г. Колпашево, Томская область</t>
  </si>
  <si>
    <t>3.15.</t>
  </si>
  <si>
    <t>Строительство позиции и установка доплеровского метеорологического локатора в районе аэродрома Горно-Алтайск, г.Горно-Алтайск, Томская область</t>
  </si>
  <si>
    <t>3.16.</t>
  </si>
  <si>
    <t>Строительство позиции и установка доплеровского метеорологического локатора в районе аэродрома Новгород , г.Великий Новгород</t>
  </si>
  <si>
    <t>3.17.</t>
  </si>
  <si>
    <t>Строительство позиции и установка доплеровского метеорологического локатора в районе аэродрома Сыктывкар, г. Сыктывкар, Республика Коми</t>
  </si>
  <si>
    <t>3.18.</t>
  </si>
  <si>
    <t>Строительство позиции и установка доплеровского метеорологического локатора в районе аэродрома Ухта, г. Ухта, Республика Коми</t>
  </si>
  <si>
    <t>3.19.</t>
  </si>
  <si>
    <t>Строительство позиции и установка доплеровского метеорологического локатора в районе аэродрома Ульяновск (Центральный), г. Ульяновск</t>
  </si>
  <si>
    <t>3.20.</t>
  </si>
  <si>
    <t>Строительство позиции и установка доплеровского метеорологического локатора в районе аэродрома Пенза, г.Пенза</t>
  </si>
  <si>
    <t>3.21.</t>
  </si>
  <si>
    <t>Строительство позиции и установка доплеровского метеорологического локатора в районе аэродрома Красный Кут, г.Красный Кут, Саратовская область.</t>
  </si>
  <si>
    <t>3.22.</t>
  </si>
  <si>
    <t>Строительство позиции и установка доплеровского метеорологического локатора в районе аэродрома Кольцово, г. Екатеринбург</t>
  </si>
  <si>
    <t>3.23.</t>
  </si>
  <si>
    <t>Строительство позиции и установка доплеровского метеорологического локатора в районе аэродрома Североуральск, г.Североуральск, Свердловская область</t>
  </si>
  <si>
    <t>3.24.</t>
  </si>
  <si>
    <t>3.25.</t>
  </si>
  <si>
    <t>3.26.</t>
  </si>
  <si>
    <t>Техническое перевооружение АМСГ II разряда Йошкар-Ола, аэропорт Йошкар-Ола, г. Йошкар-Ола, Республика Марий Эл</t>
  </si>
  <si>
    <t>3.27.</t>
  </si>
  <si>
    <t>3.28.</t>
  </si>
  <si>
    <t>Техническое перевооружение АМСГ Тамбов, аэропорт Тамбов, г. Тамбов</t>
  </si>
  <si>
    <t>3.29.</t>
  </si>
  <si>
    <t>Техническое перевооружение АМСГ Ярославль, аэропорт Ярославль (Туношна), Ярославская область</t>
  </si>
  <si>
    <t>3.30.</t>
  </si>
  <si>
    <t>Техническое перевооружение АМСГ Таганрог, аэропорт Таганрог, г. Таганрог, Ростовская область</t>
  </si>
  <si>
    <t>3.31.</t>
  </si>
  <si>
    <t>Техническое перевооружение АМЦ Южно-Сахалинск, аэропорт Южно-Сахалинск, г. Южно-Сахалинск</t>
  </si>
  <si>
    <t>3.32.</t>
  </si>
  <si>
    <t>3.33.</t>
  </si>
  <si>
    <t>Техническое перевооружение АМСГ Ноглики, аэропорт Ноглики, пос. Ноглики, Сахалинская область</t>
  </si>
  <si>
    <t>3.34.</t>
  </si>
  <si>
    <t>Техническое перевооружение ОГ Тында, аэропорт Тында, г. Тында, Хабаровский край</t>
  </si>
  <si>
    <t>3.35.</t>
  </si>
  <si>
    <t>Техническое перевооружение АМСГ Анадырь, аэропорт Анадырь, г. Анадырь, Чукотский АО</t>
  </si>
  <si>
    <t>3.36.</t>
  </si>
  <si>
    <t>Техническое перевооружение АМСГ Усть-Камчатск, аэропорт Усть-Камчатск, пос. Усть-Камчатск, Камчатский край</t>
  </si>
  <si>
    <t>3.37.</t>
  </si>
  <si>
    <t>Техническое перевооружение АМСГ Тигиль, аэропорт Тигиль, с. Тигиль, Камчатский край</t>
  </si>
  <si>
    <t>3.38.</t>
  </si>
  <si>
    <t>3.39.</t>
  </si>
  <si>
    <t>Техническое перевооружение АМЦ Иркутск, аэропорт Иркутск, г. Иркутск</t>
  </si>
  <si>
    <t>3.40.</t>
  </si>
  <si>
    <t>Техническое перевооружение АМСГ Братск, аэропорт Братск, г. Братск, Иркутская область</t>
  </si>
  <si>
    <t>3.42.</t>
  </si>
  <si>
    <t>3.43.</t>
  </si>
  <si>
    <t>Техническое перевооружение зонального АМЦ Новосибирск, аэропорт Толмачево, г. Обь-4, Новосибирская область</t>
  </si>
  <si>
    <t>3.44.</t>
  </si>
  <si>
    <t>Техническое перевооружение АМСГ Кемерово, аэропорт Кемерово, г. Кемерово</t>
  </si>
  <si>
    <t>3.45.</t>
  </si>
  <si>
    <t>Техническое перевооружение АМСГ Томск, аэропорт Томск (Богашево), п. Аэропорт, Томский район, Томская область</t>
  </si>
  <si>
    <t>3.46.</t>
  </si>
  <si>
    <t xml:space="preserve">Техническое перевооружение АМЦ Красноярск, аэропорт Емельяново, г. Красноярск </t>
  </si>
  <si>
    <t>3.47.</t>
  </si>
  <si>
    <t>Техническое перевооружение АМЦ Пулково, аэропорт Пулково, г. Санкт-Петербург</t>
  </si>
  <si>
    <t>3.48.</t>
  </si>
  <si>
    <t>Техническое перевооружение АМЦ Сыктывкар, аэропорт Сыктывкар, г. Сыктывкар</t>
  </si>
  <si>
    <t>3.49.</t>
  </si>
  <si>
    <t>Техническое перевооружение АМСГ II разряда Васьково, аэропорт Васьково, г. Архангельск</t>
  </si>
  <si>
    <t>3.50.</t>
  </si>
  <si>
    <t>Техническое перевооружение авиационного метеорологического центра Самара, аэропорт Курумоч, г. Самара, включая: замену автоматизированной метеорологической измерительной системы и частичную замену  датчиков для измерения параметров погоды с учетом двух взлетно-посадочных полос; установку системы интеграции с комплексом средств автоматизации управления воздушным движением, рабочей станции метеорологической автоматизированной радиолокационной сети, комплексов приема и обработки бортовой погоды, автоматизированных рабочих мест, систем для проведения брифинга; системы прогнозирования с реализацией расчетных методов прогнозов опасных для полетов авиации явлений погоды, программно-аппаратных комплексов дистанционного обучения авиаметспециалистов, средств отображения метеорологической информации</t>
  </si>
  <si>
    <t>3.51.</t>
  </si>
  <si>
    <t>Техническое перевооружение АМСГ I разряда Оренбург, аэропорт Оренбург, г. Оренбург</t>
  </si>
  <si>
    <t>3.52.</t>
  </si>
  <si>
    <t>Техническое перевооружение АМСГ II разряда Орск, аэропорт Орск, г. Орск, Оренбургская область</t>
  </si>
  <si>
    <t>3.53.</t>
  </si>
  <si>
    <t>Техническое перевооружение АМСГ I разряда Ульяновск, аэропорт Ульяновск (Баратаевка), г. Ульяновск</t>
  </si>
  <si>
    <t>3.54.</t>
  </si>
  <si>
    <t>Техническое перевооружение АМЦ Ханты-Мансийск, аэропорт Ханты-Мансийск, г. Ханты-Мансийск, Ханты-Мансийский автономный округ-Югра</t>
  </si>
  <si>
    <t>3.55.</t>
  </si>
  <si>
    <t>Техническое перевооружение АМСГ II разряда Ноябрьск, аэропорт Ноябрьск, г. Ноябрьск, Ямало-Ненецкий автономный округ</t>
  </si>
  <si>
    <t>3.56.</t>
  </si>
  <si>
    <t>3.57.</t>
  </si>
  <si>
    <t>Субсидии в объекты гос. собственности РФ, всего</t>
  </si>
  <si>
    <t>Строительство позиции и установка доплеровского метеорологического локатора в районе аэродрома Надым,  г.Надым, Ямало-Ненецкий автономный округ</t>
  </si>
  <si>
    <t>Строительство позиции и установка доплеровского метеорологического локатора  в районе аэродрома Охотск, г.Охотск, Хабаровский край</t>
  </si>
  <si>
    <t>2.1.1.</t>
  </si>
  <si>
    <t>Реконструкция и техническое перевооружение Калининградского центра ЕС ОрВД, включая поставку оборудования, не входящего в смету стройки, г. Калининград, Калининградская область</t>
  </si>
  <si>
    <t>2.1.2.</t>
  </si>
  <si>
    <t>2.1.3.</t>
  </si>
  <si>
    <t>2.1.4.</t>
  </si>
  <si>
    <t>2.1.5.</t>
  </si>
  <si>
    <t>2.1.6.</t>
  </si>
  <si>
    <t>Техническое перевооружение Ростовского укрупненного центра, включая замену автоматизированной системы организации воздушного движения, г. Ростов-на-Дону</t>
  </si>
  <si>
    <t>2.1.7.</t>
  </si>
  <si>
    <t>Строительство технологического здания и оснащение автоматизированной системой организации воздушного движения Санкт-Петербургского укрупненного центра ЕС ОрВД, г. Санкт-Петербург</t>
  </si>
  <si>
    <t>2.1.8.</t>
  </si>
  <si>
    <t>2.1.10.</t>
  </si>
  <si>
    <t>Техническое перевооружение Якутского укрупненного центра ЕС ОрВД, включая оснащение автоматизированной системой организации воздушного движения, г. Якутск</t>
  </si>
  <si>
    <t xml:space="preserve">Проходят согласования между Государственным заказчиком и застройщиком договор на разработку технического проекта автоматизированной системы организации воздушного движения, устраняются замечания к техническому заданию.
Ведется подготовка договора на оснащение автоматизированной системы организации воздушного движения.
Запрошена ведомость поставки автоматизированной системы организации воздушного движения и спецификации изготовления 2014 года согласно
техническому заданию на  автоматизированную систему организации воздушного движения, монтажные и пуско-наладочные работы
Ведется подготовка договора на проверку смет.
</t>
  </si>
  <si>
    <t>Строительство технологического здания и оснащение автоматизированной системой организации воздушного движения Тюменского укрупненного центра ЕС ОрВД, г. Тюмень</t>
  </si>
  <si>
    <t>Реконструкция и техническое перевооружение Магаданского укрупненного центра ЕС ОрВД, включая строительство технологического здания  (площадью до 1300 кв.м), г. Магадан, Магаданская область</t>
  </si>
  <si>
    <t>Строительство технологического здания и оснащение автоматизированной системой организации воздушного движения Екатеринбургского укрупненного центра ЕС ОрВД, г. Екатеринбург</t>
  </si>
  <si>
    <t>2.3.</t>
  </si>
  <si>
    <t>2.4.</t>
  </si>
  <si>
    <t>Строительство зданий и сооружений для размещения авиационного поисково-спасательного центра с координационным центром поиска и спасания,г.Петропавловск-Камчатский.ПИР.</t>
  </si>
  <si>
    <t>Строительство зданий и сооружений авиационных поисково-спасательных центров единой системы авиационно-космического поиска и спасания для эффективной организации поисково-спасательной службы и обеспечения координации проведения поисково-спасательных операций в пределах зоны поиска и спасения</t>
  </si>
  <si>
    <t>2.5.2.</t>
  </si>
  <si>
    <t>2.5.1.</t>
  </si>
  <si>
    <t>2.5.</t>
  </si>
  <si>
    <t>Направление III "Развитие единой системы авиационно-космического поиска и спасания"</t>
  </si>
  <si>
    <t>Направление II "Развитие метеорологического обеспечения аэронавигации"</t>
  </si>
  <si>
    <t>Строительство зданий и сооружений для размещения авиационного поисково-спасательного центра с координационным центром поиска и спасания, г. Хабаровск</t>
  </si>
  <si>
    <t>Строительство позиции и установка доплеровского метеорологического локатора  в аэропорту Ростов-на-Дону, г.Ростов-на-Дону</t>
  </si>
  <si>
    <t>Строительство позиции и установка доплеровского метеорологического локатора  в районе аэродрома Орел, г.Орел</t>
  </si>
  <si>
    <t>Строительство позиции и установка доплеровского метеорологического локатора  в районе аэродрома Тула, г.Тула</t>
  </si>
  <si>
    <t>3.58.</t>
  </si>
  <si>
    <t>3.59.</t>
  </si>
  <si>
    <t>3.60.</t>
  </si>
  <si>
    <t>Работы ведутся согласно календарного плана к договору №36/14 от 15.10.2013г.  Подписано доп.соглашение № 2 от 24.04.2014. Заключен договор № ИА-13-302-1695(926081) от 05.03.2014 г. на осуществление технологического присоединения к электрическим сетям.</t>
  </si>
  <si>
    <t>Заключен договор № 5-14  от 25.03.2014 г. Выполняются ПИР.</t>
  </si>
  <si>
    <t>Заключен договор № 11-14  от 25.03.2014 г. Выполняются ПИР.</t>
  </si>
  <si>
    <t xml:space="preserve">Проводится процедура подписания дополнительного соглашения к контракту №РЛ-16/12-ТУЛ от 30.03.2012г. </t>
  </si>
  <si>
    <t xml:space="preserve">Проводится процедура подписания дополнительного соглашения к контракту №РЛ-12/12-ОР от 30.03.2012г. </t>
  </si>
  <si>
    <t xml:space="preserve">Проводится процедура подписания дополнительного соглашения к контракту №07Г/10/Упр/1Рц от 27.12.2010г. </t>
  </si>
  <si>
    <t>Техническое перевооружение Красноярского укрупненного центра ЕС ОрВД, включая оснащение автоматизированной системой организации воздушного движения, г. Красноярск</t>
  </si>
  <si>
    <t>4.</t>
  </si>
  <si>
    <t>Межбюджетные субсидии субъектам РФ, всего</t>
  </si>
  <si>
    <t>Исполнитель: Жило Елена Васильевна
Телефон:+7 (499) 262-48-40
e-mail:zhilo@ppp-transport.ru</t>
  </si>
  <si>
    <t>Заключен договор № 20-14  от 25.03.2014 г. Выполняются ПИР. Заключен договор на поставку оборудования №47-14 от 25.07.2014. Оборудование поставлено, осуществлена оплата.</t>
  </si>
  <si>
    <t>Объект введен в эксплуатацию.</t>
  </si>
  <si>
    <t>Заключен договор № 19-14  от 25.03.2014 г. Завершены работы по разработке ПИР.</t>
  </si>
  <si>
    <t>Заключен договор № 13-14  от 25.03.2014 г. Завершены работы по разработке ПИР.</t>
  </si>
  <si>
    <t>Заключен договор № 7-14  от 25.03.2014 г. Завершены работы по разработке ПИР.</t>
  </si>
  <si>
    <t>Заключен договор № 6-14  от 25.03.2014 г. Завершены работы по разработке ПИР.</t>
  </si>
  <si>
    <t>Заключен договор № 8-14  от 25.03.2014 г. Завершены работы по разработке ПИР.</t>
  </si>
  <si>
    <t>Заключен договор № 15-14  от 25.03.2014 г. Завершены работы по разработке ПИР.</t>
  </si>
  <si>
    <t>Заключен договор № 17-14  от 25.03.2014 г. Завершены работы по разработке ПИР.</t>
  </si>
  <si>
    <t>Заключен договор № 10-14  от 25.03.2014 г.Завершены работы по разработке ПИР.</t>
  </si>
  <si>
    <t>Заключен договор № 14-14  от 25.03.2014 г. Завершены работы по разработке ПИР.</t>
  </si>
  <si>
    <t>Заключен договор №16-14  от 25.03.2014 г. Завершены работы по разработке ПИР.</t>
  </si>
  <si>
    <t>Заключен договор № 9-14   от 25.03.2014 г. Завершены работы по разработке ПИР.</t>
  </si>
  <si>
    <t>Заключен договор №18-14  от 25.03.2014 г. Завершены работы по разработке ПИР.</t>
  </si>
  <si>
    <t>Заключен договор №12-14  от 25.03.2014 г.Завершены работы по разработке ПИР.</t>
  </si>
  <si>
    <t xml:space="preserve">Проведены работы по выбору позиции для установки ДМРЛ. Осуществляется оформление земельного участка.  </t>
  </si>
  <si>
    <t xml:space="preserve">Договор  №РЛ-19/13-ПНЗ от 27.02.13. Выполнены ПИР. Осуществлена поставка технологического оборудования и проведена оплата </t>
  </si>
  <si>
    <t>Договор  № РЛ-19/13-ПНЗ от 27.02.13. Выполнены ПИР. Осуществлена поставка технологического оборудования и проведена оплата .</t>
  </si>
  <si>
    <t>Договор № РЛ-18/12-УЛ  от 30.03.12. Осуществлена поставка технологического оборудования и проведена оплата .</t>
  </si>
  <si>
    <t>Договор № РЛ-20/13-УХТ от 17.04.13.</t>
  </si>
  <si>
    <t>Договор  № РЛ-17/13-НВГ от 27.02.13. Выполнены ПИР. Осуществлена поставка технологического оборудования и проведена оплата .</t>
  </si>
  <si>
    <t xml:space="preserve">Проведены работы по выбору позиции для установки ДМРЛ. Осуществляется оформление земельного участка.  нтей» </t>
  </si>
  <si>
    <t xml:space="preserve">Договор  №РЛ-16/13-МХЧ от 27.02.13. Выполнены ПИР, проектная документация направлена ГГЭ. Осуществлена поставка технологического оборудования и проведена оплата </t>
  </si>
  <si>
    <t>Договор №РЛ-25/12-ТВ  от 15.12.12.  Выполнены ПИР.</t>
  </si>
  <si>
    <t xml:space="preserve">Договор  № РЛ-14/13-КЛГ от 27.02.13. Выполнены ПИР. Осуществлена поставка технологического оборудования и проведена оплата </t>
  </si>
  <si>
    <t>Рработы введутся в соответствии с гос.контрактом  № 1- СМР от 27.12.10.</t>
  </si>
  <si>
    <t xml:space="preserve">Работы введутся в соответствии с календарым планом  и договором № РЛ-14/12-ЭЛ  от 30.03.12.  </t>
  </si>
  <si>
    <t xml:space="preserve">Работы введутся в соответствии с календарым планом  и договором № РЛ-11/12-ГЛ  от 30.03.12. </t>
  </si>
  <si>
    <t xml:space="preserve">Договор № РЛ-13/12-САР  от 30.03.12.  Выполнены ПИР. </t>
  </si>
  <si>
    <t xml:space="preserve">Договор № РЛ-12/13-ЙОШ от 27.02.13. Выполнены ПИР. Осуществлена поставка технологического оборудования и проведена оплата </t>
  </si>
  <si>
    <t xml:space="preserve">Договор  № РЛ-13/13-РЯЗ от 27.02.13. Выполнены ПИР. Осуществлена поставка технологического оборудования и проведена оплата </t>
  </si>
  <si>
    <t xml:space="preserve">Договор № РЛ-11/13-ВЛ от 27.02.13.  Выполнены ПИР. Осуществлена поставка технологического оборудования и проведена оплата </t>
  </si>
  <si>
    <t xml:space="preserve">Договор № РЛ-10/13-ЧЕБ от 27.02.13. Выполнены ПИР. Осуществлена поставка технологического оборудования и проведена оплата </t>
  </si>
  <si>
    <t>2.5.3.</t>
  </si>
  <si>
    <t>Строительство зданий и сооружений для размещения авиационного поисково-спасательного центра, г.Мурманск</t>
  </si>
  <si>
    <t>Строительство зданий и сооружений для размещения авиационного поисково-спасательного центра с координационным центром поиска и спасания, г. Санкт-Петербург</t>
  </si>
  <si>
    <t>Строительство зданий и сооружений для размещения авиационного поисково-спасательного центра с координационным центром поиска и спасания, г. Ростов-на-Дону</t>
  </si>
  <si>
    <t>Бюджетные назначения по программе на 2015 год</t>
  </si>
  <si>
    <t>Предусмот-рено утвержден-ной ФЦП на 2015 год</t>
  </si>
  <si>
    <t>Предусмотрено на 2015 год</t>
  </si>
  <si>
    <t>2.5.4.</t>
  </si>
  <si>
    <t xml:space="preserve"> </t>
  </si>
  <si>
    <t xml:space="preserve"> "Развитие метеорологического обеспечения аэронавигации"</t>
  </si>
  <si>
    <t>Реконструкция технологического здания и техническое перевооружение Новосибирского укрупненного центра ЕС ОрВД, включая оснащение автоматизированной системой организации воздушного движения,     г. Новосибирск</t>
  </si>
  <si>
    <t>Техническое перевооружение Якутского укрупненного центра ЕС ОрВД, включая оснащение автоматизированной системой организации воздушного движения,   г. Якутск</t>
  </si>
  <si>
    <t>Произведена доплата по акту сверки от 27.12.2013 по договору  от 30.07.2013  № 33-13/ВР за период с 01.01.2013 по 27.12.2013.</t>
  </si>
  <si>
    <t>2.1.9.</t>
  </si>
  <si>
    <t>Результаты реализации программных мероприятий по направлению "капитальные вложения"                                                                                                                                                                                                                                                                                                                                                                 за 9 месяцев 2015 года в рамках федеральной целевой программы</t>
  </si>
  <si>
    <t>Источники и объемы финансирования за 9 месяцев 2015 года                                                                                                                        (тыс. рублей)</t>
  </si>
  <si>
    <t>Кассовые 
расходы 
госзаказчика        за  9 месяцев           2015 года</t>
  </si>
  <si>
    <t>Фактические расходы за 9 месяцев 2015 года</t>
  </si>
  <si>
    <t>Кассовые расходы и фактические расходы                за  9 месяцев 2015 года</t>
  </si>
  <si>
    <t>Выполненные работы за  9 месяцев 2015 года                        
(в натуральных показателях)</t>
  </si>
  <si>
    <t>Реконструкция технологического здания (площадью 1280 кв. м) и техническое перевооружение Иркутского укрупненного центра ЕС ОрВД, включая оснащение  автоматизированной системой организации воздушного движения, г. Иркутск, Иркутская область</t>
  </si>
  <si>
    <t>Приказом ФГУП «Госкорпорация по ОрВД» № 728 от 29.12.2014 Иркутский укрупненный центр ЕС ОрВД введен в эксплуатацию.
За счет внебюджетных источников произведена окончательная оплата работ, выполненных в 2014 году (подготовка диспетчерского персонала, эксплуатационные испытания автоматизированной системы организации воздушного движения).
Финансирование за счет внебюджетных источников предусмотрено переходящим остатком денежных средств с 2014 года и включено в уточненный План мероприятий ФГУП «Госкорпорация по ОрВД» по ФЦП «Модернизация Единой системы организации воздушного движения Российской Федерации (2009-2020 годы)».</t>
  </si>
  <si>
    <t>Реконструкция технологического здания (площадью 2800 кв. м) и техническое перевооружение Самарского укрупненного центра ЕС ОрВД, включая оснащение автоматизированной системой организации воздушного движения,  г. Самара</t>
  </si>
  <si>
    <t>Завершены работы по договору на надстройку вышки командно-диспетчерского пункта (надстройка командно-диспетчерского пункта, реконструкция фасада и кровли, замена остекления). Акт приемки законченного строительством объекта по форме КС-11 утвержден генеральным директором  ФГУП «Госкорпорация по ОрВД» 01.02.2015.
Завершены работы по договору на реконструкцию здания. Акт приемки законченного строительством объекта по форме КС-11 утвержден генеральным директором ФГУП «Госкорпорация по ОрВД» 17.06.2015. При оплате зачтен аванс 2012 года за счет внебюджетных источников.
28.09.2015 заключены договоры с ФАУ «Главгосэкспертиза России» на проведение государственной экспертизы проектной документации и результатов инженерных изысканий, а также  проверки достоверности определения сметной стоимости объекта капитального строительства.
Финансирование за счет внебюджетных источников предусмотрено переходящим остатком денежных средств с 2014 года.</t>
  </si>
  <si>
    <t>Получено отрицательное заключение  по проектной документации и результатам инженерных изысканий на строительство технологического здания и оснащение  автоматизированной системой организации воздушного движения 20.08.2015.
Проектная документация откорректирована по замечаниям и направлена  на прохождение повторной государственной экспертизы в ФАУ «Главгосэкспертиза» 06.10.2015.
Заключен договор на разработку технического проекта  автоматизированной системы организации воздушного движения Екатеринбургского укрупненного центра. Выплачен аванс. Представление материалов технического проекта в соответствии с календарным планом выполнения работ - 26.10.2015.
Финансирование предусмотрено по ФЦП «Модернизация Единой системы организации воздушного движения Российской Федерации (2009-2020 годы)» за счет внебюджетных источников.</t>
  </si>
  <si>
    <t>Рабочая группа, созданная приказом директора филиала «Аэронавигация Юга»  от 10.06.15 № 572, завершает разработку технического задания на  выполнение работ по объекту.</t>
  </si>
  <si>
    <t>• за счет внебюджетных источников:
Оплачены выполненные работы по инженерным изысканиям для разработки проектной и рабочей документации и работ по разработке проектной документации. При оплате учтен аванс прошлых лет. 
Выполнены работы по доработке  технического проекта автоматизированной системы организации воздушного движения. При оплате по данным работам учтен аванс прошлых лет. 
• за счет средств федерального бюджета:
В соответствии с подписанным от 13.07 2015 государственным контрактом 
№ 519/15-ГК ведутся работы по строительству технологического здания центра и его оснащению автоматизированной системой организации воздушного.
Разработан план-график выполнения работ по созданию Санкт-Петербургского укрупненного центра, предусматривающий ввод объекта в эксплуатацию в декабре 2017 года. 
Разрешение на строительство получено 25.06.2015. Оригинал разрешения отправлен в филиал «Аэронавигация Северо-запада» 26.06.2015.
Выплачен аванс в размере 274 342,2 тыс. рублей. Завершено устройство фундамента из буронабивных свай и их испытание. Выполняются работы по устройству ростверков и основания под плиту пола первого этажа.</t>
  </si>
  <si>
    <t>Получено положительное заключение ФАУ «Главгосэкспертиза России» по технической части проекта от 30.06.2015 № 902-15/ГГЭ-9995/09 и отрицательное заключение от 03.07.2015 № 910-15/ГГЭ-9995/10 по проверке достоверности определения сметной стоимости объекта. 
30.09.2015 в ФГУП «Госкорпорация по ОрВД»  поступил проект договора на повторную государственную экспертизу - проверка достоверности определения сметной стоимости объекта Новосибирский укрупненный центр № 1304Д-15/ГГЭ-9995/10СГ.
Заключение договора на оснащение автоматизированной системой организации воздушного движения предусматривается в 2016 году с окончанием работ (вводом в эксплуатацию автоматизированной системы организации воздушного движения) в 2017 году.</t>
  </si>
  <si>
    <t>Выполнено техническое проектирование автоматизированной системы организации воздушного движения.
Проект договора на оснащение автоматизированной системой организации воздушного движения находится в стадии разработки.
Разработан план-график выполнения работ по созданию Красноярского укрупненного центра, предусматривающий ввод автоматизированной системы организации воздушного движения в эксплуатацию в декабре 2016 года.</t>
  </si>
  <si>
    <t xml:space="preserve">ГКУ «Служба Государственного заказчика РС(Я)» выполнена корректировка проектной документации в части строительства технологического здания по данному объекту, которая 17.08.2015 сдана на повторную проверку в ФАУ «Главгосэкспертиза России».
</t>
  </si>
  <si>
    <t xml:space="preserve">Разработана проектная документация по объекту и получено положительное заключение ФАУ «Главгосэкспертиза России» по проектной документации и результатам инженерных изысканий от 12.03.2015 №340-15/ГГЭ-9807/09 и по проверке достоверности сметной стоимости объекта от 18.06.2015 
№ 855-15/ГГЭ-9807/10.
Планируется заключение в IV квартале 2015 года договора подряда на строительство технологического здания Тюменского укрупненного центра за счет внебюджетных источников
</t>
  </si>
  <si>
    <t xml:space="preserve">За 9 месяцев 2015 года по данному мероприятию выполнены следующие индикаторы и показатели:
«Число введенных в эксплуатацию средств автоматического зависимого наблюдения (вещательного типа)» – Аян (Приказ филиала «Аэронавигация Дальнего Востока» №541 от 22.12.2014), Тында (Приказ филиала «Аэронавигация Дальнего Востока» №527 от 12.12.2014), Чумикан (Приказ филиала «Аэронавигация Дальнего Востока» №541 от 22.12.2014), им. Полины Осипенко (Приказ филиала «Аэронавигация Дальнего Востока» №558 от 26.12.2014),Оренбург (Приказ филиала «Аэронавигация Центральной Волги» №353 от 14.08.2015), Уфа (Приказ филиала «Аэронавигация Центральной Волги» №353 от 14.08.2015), Самара (Приказ филиала «Аэронавигация Центральной Волги» №381 от 28.08.2015), Орск (Приказ филиала «Аэронавигация Центральной Волги» №353 от 14.08.2015), Пенза, Саратов (Приказ филиала «Аэронавигация Центральной Волги» №353 от 14.08.2015), Ульяновск (Приказ филиала «Аэронавигация Центральной Волги» №353 от 14.08.2015), Чебоксары  (Приказ филиала «Аэронавигация Центральной Волги» №353 от 14.08.2015), Казань (Приказ филиала «Татаэронавигация» №253 от 21.08.2015), Бугульма, Набережные Челны (Приказ филиала «Татаэронавигация» №264 от 22.09.2015).
«Число введенных в эксплуатацию доплеровских азимутально-дальномерных радиомаяков, радиотехнических систем ближней навигации, дальномерных радиомаяков» -  Проводятся работы по вводу в эксплуатацию систем ближней навигации (DME, VOR/DME, DVOR/DME) в аэропортах: Ухта, Южно-Сахалинск, Тихорецк, Вешенская, Передовая, Солодники, Зензели, Претория, Тюмень, Белгород. 
«Число введенных в эксплуатацию средств автоматизации управления воздушным движением аэродромов» -введен в эксплуатацию (КТС АУВД в а/п Хабаровск (Приказ филиала «Аэронавигация Дальнего Востока» № 2553 от 01.06.2015). В части оснащения комплексом средств автоматизации управления воздушным движением Петропавловск - Камчатского центра ОрВД изготовлено и доставлено в 2014 году. В связи с задержкой строительства нового КДП и планируемой готовности КДП под монтаж оборудования 01.08.2015. ввод в эксплуатацию АС ОрВД и переход на ОВД в районе аэродрома Елизово с новой вышки КДП может быть осуществлен в марте 2016 года. Планируется заключение ДС №2 к договору на оснащение об изменении сроков завершения работ на 2016 года.  В части оснащения комплексом средств автоматизации управления воздушным движением а/п Бодайбо оборудование изготовлено 
и доставлено на объект. Строительная готовность под монтаж ожидается в ноябре 2015 года. Планируемый срок ввода в эксплуатацию - декабрь 2015 года.  В части оснащения комплексом средств автоматизации управления воздушным движением а/п Оссора оборудование изготовлено и доставлено на объект. Выполнение монтажных работ планируется с 12.10.2015 года с последующим проведением пуско-наладочных работ, включая ПСИ оборудования, до 20.12.2015 в соответствии с ДС № 1 от 10.09.2015 к договору оснащения.  Завершение оснащения комплексом средств автоматизации управления воздушным движением а/п Оссора в 2015 году и достижение планового значения  целевого индикатора осуществляется взамен ранее планируемого объекта Махачкала.
«Число введенных в эксплуатацию аэродромных радиолокационных комплексов (модернизация)» - завершены ПСИ, включая летные проверки, АРЛК «Лира-А10» в а/а Лешуконское (Акт ПСИ от 20.07.2015), Ухта (Акт летных проверок от 28.09.2015), Белгород (Акт ПСИ от 05.10.2015). Готовятся документы для получения разрешения на ввод в эксплуатацию. Проводятся работы по монтажу и пуско-наладке аэродромного радиолокационного комплекса «Лира-А10» в а/п Оссора и АОРЛ-1АС в а/п Нерюнгри. Доставлено оборудование аэродромного радиолокационного комплекса «Лира-А10» в а/п Магадан и Воронеж. Заключены договора и проводятся СМР в а/п Магадан и Воронеж. 
«Число введенных в эксплуатацию трассовых радиолокаторов» - проводится разработка ПСД по модернизации трассовых радиолокаторов в а/п Сыктывкар, Якутск, Тюмень, Новокузнецк.
«Число введенных в эксплуатацию средств вторичной радиолокации» - проводятся работы по вводу в эксплуатацию МВРЛ  в а/п Нижнеудинск. Объект подготовлен к монтажу оборудования. Осуществлена доставка МВРЛ в а/п Вилюйск. По объекту Уфа выполнены монтажные работы. Ведутся  пуско-наладочные работы МВРЛ «Аврора». По объекту Тюмень проект договора на выполнение монтажных и пуско-наладочных работ находится в стадии согласования. Оборудование находится на позиции. По объекту Петропавловск-Камчатский договор на поставку на предприятии-изготовителе оборудования моноимпульсного вторичного радиолокатора «Аврора» будет выполнен в 2016 году. По объекту Усть-Хайрюзово отсутствует строительная готовность. Оборудование находится на позиции. По объекту Толмачево корректировка проектной документации находится в ФАУ «Госэкспертиза России».  </t>
  </si>
  <si>
    <t xml:space="preserve">За 9 месяцев 2015 года по данному мероприятию выполнены следующие индикаторы и показатели:
 «Число введенных в эксплуатацию центров коммутации сообщений» - оборудование центра коммутации сообщений введено в эксплуатацию: Астрахань (Приказ филиала «Аэронавигация Юга» № 740 от 08.08.2014), Махачкала (Приказ филиала «Аэронавигация Юга» № 740 от 08.08.2014), Хабаровск (Приказ филиала «Аэронавигация Дальнего Востока» № 318 от 31.07.2014), Владивосток (Приказ филиала «Аэронавигация Дальнего Востока» № 277 от 02.07.2014).
«Число введенных в эксплуатацию узлов опорной сети цифровой сети, интегрированной авиационной фиксированной связи» - Выполняются работы по подготовке технического задания, спецификации поставки оборудования для заключения договора на оснащение оборудованием 10 узлов ОПСС (опорная подсеть связи) верхнего уровня на объектах: Центральный узел связи (Главный центр), Санкт-Петербург (2 узла), Самара, Магадан, Сыктывкар, Тюмень, Хабаровск, Иркутск (2 узла).
На объекте Хабаровск выполнены ПСИ шлюза AMHS, оформляются отчетные документы. Приказ о вводе № 361 от 17.07.2015. На объекте Пулково выполняются работы по поставке оборудования. ПСИ шлюза AMHS проведены, оформляются отчетные документы. По объектам Иркутск и Новосибирск работы выполняются в соответствии с календарными планами договоров поставки оборудования.
 «Число введенных в эксплуатацию приемо-передающих центров и центров обработки данных сети передачи данных "воздух-земля" в диапазоне высоких частот»  - работы по договору на выполнение работ по дооснащению Магаданского районного центра филиала «Аэронавигация Северо-востока» средствами радиосвязи высоких частот в рамках создания авиационной сети связи и передачи данных ДКМВ (декаметровые волны) диапазона выполняются в соответствии с календарным планом.
«Число введенных в эксплуатацию земных станций спутниковой связи» - работы по договорам на поставку земных станций спутниковой связи на объекты: Жиганск, Олёкминск, Ленск выполняются в соответствии с календарным планом. Приемо-сдаточные испытания находятся в стадии завершения, оформляются отчетные документы.
 «Число введенных в эксплуатацию автоматизированных приемо-передающих центров» - работы по договорам на поставку оборудования автоматизированных приемо-передающих центров в центры организации воздушного движения: Тюмень, Нижнеудинск, Киренск, Воркута, Мирный, Уфа, Оренбург, Минеральные Воды, Залив Креста – РТР (радиоретранслятор), Зея - РТР, Хабаровск – РТР, Бухта Провидения – РТР, Кавалерово – РТР, Мыс Шмидта – РТР, Певек – РТР, Николаевск-на-Амуре ЦОВД - 1 – РТР, Николаевск-на-Амуре ЦОВД - 2 – РТР, Анапа - РТР находятся в стадии завершения.
«Число введенных в эксплуатацию средств связи диапазонов очень высоких частот, высоких частот и метеовещания службы автоматической передачи информации в районе аэродрома» - Работы по договорам на поставку оборудования средств связи диапазонов очень высоких частот  выполняются в соответствии с календарным планом (аэропорт Ноябрьск – 5 изделий, аэропорт Надым – 10 изделий).
</t>
  </si>
  <si>
    <t xml:space="preserve">Завершены работы и введен в эксплуатацию комплекс средств автоматизации планирования использования воздушного пространства (КСА ПИВП ЗЦ/УЦ) «Планета-5» в Новосибирском зональном центре ЕС ОрВД (Приказ о вводе в эксплуатацию филиала «Аэронавигация Западной Сибири» от 27.01.2015 г. № 42); 
Завершены работы и введен в эксплуатацию комплекс средств автоматизации планирования использования воздушного пространства (КСА ПИВП ЗЦ/УЦ) «Планета-5» в Иркутском укрупненном центре ЕС ОрВД (Приказ о вводе в эксплуатацию филиала «Аэронавигация Восточной Сибири» от 29.12.14  № 926).
Введены в эксплуатацию комплексы средств автоматизации планирования использования воздушного пространства группы организации потоков воздушного движения следующих аэродромов:
- аэродрома Пермь, комплекс введен в эксплуатацию приказом филиала «Аэронавигация Урала» от 24.02.2015 г. № 28; 
- аэродрома Чокурдах, комплекс введен в эксплуатацию приказом филиала «Аэронавигация Северо-Восточной Сибири» от 18.05.2015 № 420;
- на аэродроме Анадырь, а также МДП (местный диспетчерский пункт). Комплекс введен в эксплуатацию приказом филиала «Аэронавигация Северо-Востока» от 14.04.2015 № 111;
- на аэродроме Киров, а также МДП (местный диспетчерский пункт). Комплекс введен в эксплуатацию приказом Кировского центра ОВД филиала «Аэронавигация Урала» от 25.03.2015 № 95; 
- на аэродроме Ростов-на-Дону, комплекс введен в эксплуатацию приказом филиала «Аэронавигация Юга» от 14.05.2015 № 472; 
- на аэродроме Хабаровск, комплекс введен в эксплуатацию приказом филиала «Аэронавигация Дальнего Востока» от 01.06.2015 № 255; 
- на аэродроме Нарьян-Мар, комплекс введен в эксплуатацию приказом филиала «Аэронавигация Северо-Запада» от 24.07.2015 №282;
- на аэродроме Петропавловск-Камчатский, комплекс введен в эксплуатацию приказом филиала «Камчатаэронавигация» от 31.07.2015 №312.
Получены 2 положительных заключения по объектам Уфа (радиомаячная система посадки) и Хабаровск (Новый) (радиомаячная система посадки, аэродромный радиолокационный комплекс). 
На 30.09.2015 проектно-сметная документация по объектам Барнаул и Новосибирск находятся в ФАУ «Главгосэкспертиза России» в связи с длительным согласованием договоров. 
</t>
  </si>
  <si>
    <t>Выполнено около 25% строительно-монтажных работ, разработано 70% рабочей документации. Отставание от графика работ составляет 14 месяцев и продолжает нарастать. 
С 19.08.2015 работы по строительству объекта остановлены в связи с образованием трещин в фундаментных балках и плитки перекрытия подвала.</t>
  </si>
  <si>
    <t>ОАО «Концерн ПВО «Алмаз-Антей» отказался от заключения государственного контракта без увеличения объемов финансирования и продления сроков выполнения работ</t>
  </si>
  <si>
    <t>За застройщиком не закреплены установленным порядком права на земельный участок под строительство объекта, не оформлен градостроительный план земельного участка, поэтому в силу требований п.6 ст. 48 Градостроительного кодекса РФ не представляется возможным заключение ГК на проведение ПИР. В связи с этим поданы предложения по внесению изменений в ФЗ «О федеральном бюджете на 2015 год и плановый период 2016 и 2017 годов» о снятии лимитов 2015 года</t>
  </si>
  <si>
    <t>Оформлен земельный участок в постоянное (бессрочное) пользование , получены документы. Получены технические условия на выполнение работ по строительству линейно-кабельных сооружений для подключения к сетям тепловой энергии, точка подключения будет определена при проектировании. ОАО "МРСК Юга" предоставлен проект договора об осуществлении технологического присоединения к электрическим сетям. Отработан проект договора на осуществление бюджетных инвестиций в объект капитального строительства. Отработан проект государственного контракта с ОАО "Концерн ПВО "Алмаз-Антей" на выполнение работ. ОАО «Концерн ПВО «Алмаз-Антей» отказался от заключения государственного контракта без увеличения объемов финансирования и продления сроков выполнения работ</t>
  </si>
</sst>
</file>

<file path=xl/styles.xml><?xml version="1.0" encoding="utf-8"?>
<styleSheet xmlns="http://schemas.openxmlformats.org/spreadsheetml/2006/main">
  <numFmts count="2">
    <numFmt numFmtId="43" formatCode="_-* #,##0.00_р_._-;\-* #,##0.00_р_._-;_-* &quot;-&quot;??_р_._-;_-@_-"/>
    <numFmt numFmtId="164" formatCode="#,##0.0"/>
  </numFmts>
  <fonts count="25">
    <font>
      <sz val="10"/>
      <name val="Arial Cyr"/>
      <charset val="204"/>
    </font>
    <font>
      <sz val="11"/>
      <color theme="1"/>
      <name val="Calibri"/>
      <family val="2"/>
      <charset val="204"/>
      <scheme val="minor"/>
    </font>
    <font>
      <sz val="10"/>
      <name val="Arial Cyr"/>
      <charset val="204"/>
    </font>
    <font>
      <sz val="10"/>
      <name val="Times New Roman"/>
      <family val="1"/>
      <charset val="204"/>
    </font>
    <font>
      <sz val="11"/>
      <color indexed="8"/>
      <name val="Calibri"/>
      <family val="2"/>
      <charset val="204"/>
    </font>
    <font>
      <sz val="10"/>
      <name val="Arial Cyr"/>
      <charset val="204"/>
    </font>
    <font>
      <sz val="8"/>
      <name val="Times New Roman"/>
      <family val="1"/>
      <charset val="204"/>
    </font>
    <font>
      <i/>
      <u/>
      <sz val="8"/>
      <name val="Times New Roman"/>
      <family val="1"/>
      <charset val="204"/>
    </font>
    <font>
      <b/>
      <sz val="12"/>
      <name val="Times New Roman"/>
      <family val="1"/>
      <charset val="204"/>
    </font>
    <font>
      <b/>
      <sz val="10"/>
      <name val="Times New Roman"/>
      <family val="1"/>
      <charset val="204"/>
    </font>
    <font>
      <sz val="9"/>
      <name val="Times New Roman"/>
      <family val="1"/>
      <charset val="204"/>
    </font>
    <font>
      <vertAlign val="superscript"/>
      <sz val="12"/>
      <name val="Times New Roman"/>
      <family val="1"/>
      <charset val="204"/>
    </font>
    <font>
      <b/>
      <sz val="12"/>
      <name val="Arial Cyr"/>
      <charset val="204"/>
    </font>
    <font>
      <b/>
      <sz val="11"/>
      <name val="Times New Roman"/>
      <family val="1"/>
      <charset val="204"/>
    </font>
    <font>
      <sz val="11"/>
      <name val="Arial Cyr"/>
      <charset val="204"/>
    </font>
    <font>
      <sz val="10"/>
      <name val="Helv"/>
    </font>
    <font>
      <b/>
      <i/>
      <sz val="10"/>
      <name val="Times New Roman"/>
      <family val="1"/>
      <charset val="204"/>
    </font>
    <font>
      <b/>
      <sz val="10"/>
      <name val="Arial Cyr"/>
      <charset val="204"/>
    </font>
    <font>
      <sz val="11"/>
      <name val="Times New Roman"/>
      <family val="1"/>
      <charset val="204"/>
    </font>
    <font>
      <sz val="12"/>
      <name val="Times New Roman"/>
      <family val="1"/>
      <charset val="204"/>
    </font>
    <font>
      <sz val="12"/>
      <name val="Times New Roman CYR"/>
      <charset val="204"/>
    </font>
    <font>
      <sz val="12"/>
      <color indexed="8"/>
      <name val="Times New Roman CYR"/>
      <charset val="204"/>
    </font>
    <font>
      <sz val="12"/>
      <name val="Times New Roman CYR"/>
    </font>
    <font>
      <b/>
      <sz val="11"/>
      <name val="Arial Cyr"/>
      <charset val="204"/>
    </font>
    <font>
      <sz val="11"/>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bgColor indexed="8"/>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4" fillId="0" borderId="0"/>
    <xf numFmtId="0" fontId="5" fillId="0" borderId="0"/>
    <xf numFmtId="9" fontId="5" fillId="0" borderId="0" applyFont="0" applyFill="0" applyBorder="0" applyAlignment="0" applyProtection="0"/>
    <xf numFmtId="43" fontId="2" fillId="0" borderId="0" applyFont="0" applyFill="0" applyBorder="0" applyAlignment="0" applyProtection="0"/>
    <xf numFmtId="0" fontId="1" fillId="0" borderId="0"/>
    <xf numFmtId="0" fontId="15" fillId="0" borderId="0"/>
  </cellStyleXfs>
  <cellXfs count="172">
    <xf numFmtId="0" fontId="0" fillId="0" borderId="0" xfId="0"/>
    <xf numFmtId="0" fontId="0" fillId="0" borderId="0" xfId="0" applyFont="1" applyFill="1"/>
    <xf numFmtId="164" fontId="0" fillId="0" borderId="0" xfId="0" applyNumberFormat="1" applyFont="1" applyFill="1" applyAlignment="1">
      <alignment horizontal="center" vertical="center"/>
    </xf>
    <xf numFmtId="164" fontId="0" fillId="0" borderId="0" xfId="4" applyNumberFormat="1" applyFont="1" applyFill="1" applyAlignment="1">
      <alignment horizontal="center" vertical="center"/>
    </xf>
    <xf numFmtId="0" fontId="0" fillId="0" borderId="0" xfId="0" applyFont="1" applyFill="1" applyBorder="1"/>
    <xf numFmtId="164" fontId="3" fillId="0" borderId="0" xfId="0" applyNumberFormat="1" applyFont="1" applyFill="1" applyBorder="1" applyAlignment="1">
      <alignment horizontal="center" vertical="center" wrapText="1"/>
    </xf>
    <xf numFmtId="164" fontId="3" fillId="0" borderId="0" xfId="4" applyNumberFormat="1" applyFont="1" applyFill="1" applyBorder="1" applyAlignment="1">
      <alignment horizontal="center" vertical="center" wrapText="1"/>
    </xf>
    <xf numFmtId="0" fontId="0" fillId="0" borderId="0" xfId="2" applyFont="1" applyFill="1"/>
    <xf numFmtId="164" fontId="0" fillId="0" borderId="0" xfId="0" applyNumberFormat="1" applyFont="1" applyFill="1" applyBorder="1" applyAlignment="1">
      <alignment horizontal="center" vertical="center"/>
    </xf>
    <xf numFmtId="0" fontId="8" fillId="0" borderId="0" xfId="0" applyNumberFormat="1" applyFont="1" applyFill="1" applyBorder="1" applyAlignment="1">
      <alignment horizontal="left" wrapText="1"/>
    </xf>
    <xf numFmtId="0" fontId="5" fillId="2" borderId="0" xfId="2" applyFont="1" applyFill="1"/>
    <xf numFmtId="0" fontId="0" fillId="0" borderId="0" xfId="2" applyFont="1" applyFill="1" applyAlignment="1">
      <alignment vertical="center"/>
    </xf>
    <xf numFmtId="0" fontId="8" fillId="0" borderId="0" xfId="0" applyNumberFormat="1" applyFont="1" applyFill="1" applyBorder="1" applyAlignment="1">
      <alignment horizontal="left" vertical="center" wrapText="1"/>
    </xf>
    <xf numFmtId="49" fontId="0" fillId="0" borderId="0" xfId="0" applyNumberFormat="1" applyFont="1" applyFill="1" applyAlignment="1">
      <alignment vertical="center"/>
    </xf>
    <xf numFmtId="49" fontId="3" fillId="0" borderId="0" xfId="0" applyNumberFormat="1" applyFont="1" applyFill="1" applyBorder="1" applyAlignment="1">
      <alignment horizontal="center" vertical="center" wrapText="1"/>
    </xf>
    <xf numFmtId="49" fontId="8" fillId="0" borderId="0" xfId="0" applyNumberFormat="1" applyFont="1" applyFill="1" applyBorder="1" applyAlignment="1">
      <alignment horizontal="left" vertical="center" wrapText="1"/>
    </xf>
    <xf numFmtId="164" fontId="3" fillId="2" borderId="0" xfId="0" applyNumberFormat="1" applyFont="1" applyFill="1" applyBorder="1" applyAlignment="1">
      <alignment horizontal="center" vertical="center" wrapText="1"/>
    </xf>
    <xf numFmtId="164" fontId="3" fillId="2" borderId="0" xfId="0" applyNumberFormat="1" applyFont="1" applyFill="1" applyBorder="1" applyAlignment="1">
      <alignment horizontal="center" vertical="center"/>
    </xf>
    <xf numFmtId="0" fontId="12" fillId="0" borderId="0" xfId="0" applyFont="1" applyFill="1" applyBorder="1"/>
    <xf numFmtId="0" fontId="12" fillId="0" borderId="0" xfId="0" applyFont="1" applyFill="1"/>
    <xf numFmtId="0" fontId="14" fillId="0" borderId="0" xfId="0" applyFont="1" applyFill="1"/>
    <xf numFmtId="0" fontId="12" fillId="0" borderId="0" xfId="2" applyFont="1" applyFill="1"/>
    <xf numFmtId="0" fontId="3" fillId="0" borderId="0" xfId="0" applyFont="1" applyFill="1" applyBorder="1" applyAlignment="1">
      <alignment wrapText="1"/>
    </xf>
    <xf numFmtId="49" fontId="0" fillId="0" borderId="0" xfId="0" applyNumberFormat="1" applyFont="1" applyFill="1" applyBorder="1" applyAlignment="1">
      <alignment vertical="center"/>
    </xf>
    <xf numFmtId="164" fontId="0" fillId="0" borderId="0" xfId="4" applyNumberFormat="1" applyFont="1" applyFill="1" applyBorder="1" applyAlignment="1">
      <alignment horizontal="center" vertical="center"/>
    </xf>
    <xf numFmtId="0" fontId="9" fillId="0" borderId="0" xfId="0" applyNumberFormat="1" applyFont="1" applyFill="1" applyBorder="1" applyAlignment="1">
      <alignment horizontal="left" wrapText="1"/>
    </xf>
    <xf numFmtId="0" fontId="8" fillId="0" borderId="0" xfId="0" applyNumberFormat="1" applyFont="1" applyBorder="1" applyAlignment="1">
      <alignment horizontal="left" wrapText="1"/>
    </xf>
    <xf numFmtId="0" fontId="8" fillId="0" borderId="0" xfId="0" applyNumberFormat="1" applyFont="1" applyBorder="1" applyAlignment="1">
      <alignment horizontal="left" vertical="center" wrapText="1"/>
    </xf>
    <xf numFmtId="0" fontId="9"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0" xfId="0" applyFont="1" applyFill="1" applyAlignment="1">
      <alignment horizontal="left" vertical="center"/>
    </xf>
    <xf numFmtId="0" fontId="12" fillId="0" borderId="0" xfId="2" applyFont="1" applyFill="1" applyAlignment="1">
      <alignment vertical="center"/>
    </xf>
    <xf numFmtId="0" fontId="12" fillId="0" borderId="0" xfId="2" applyFont="1" applyFill="1" applyAlignment="1">
      <alignment horizontal="center" vertical="center"/>
    </xf>
    <xf numFmtId="0" fontId="3" fillId="3"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164" fontId="8" fillId="0" borderId="1" xfId="0" applyNumberFormat="1" applyFont="1" applyFill="1" applyBorder="1" applyAlignment="1">
      <alignment horizontal="center" vertical="center" wrapText="1"/>
    </xf>
    <xf numFmtId="164" fontId="8" fillId="0" borderId="1" xfId="4"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xf>
    <xf numFmtId="0" fontId="13" fillId="0" borderId="1" xfId="0" applyFont="1" applyFill="1" applyBorder="1" applyAlignment="1">
      <alignment horizontal="left" vertical="center" wrapText="1"/>
    </xf>
    <xf numFmtId="0" fontId="8" fillId="0" borderId="1" xfId="1" applyFont="1" applyFill="1" applyBorder="1" applyAlignment="1">
      <alignment horizontal="left" vertical="center" wrapText="1"/>
    </xf>
    <xf numFmtId="0" fontId="3" fillId="0" borderId="5" xfId="0" applyFont="1" applyFill="1" applyBorder="1" applyAlignment="1">
      <alignment horizontal="center" vertical="center" wrapText="1"/>
    </xf>
    <xf numFmtId="0" fontId="0" fillId="0" borderId="5" xfId="0" applyFont="1" applyFill="1" applyBorder="1" applyAlignment="1">
      <alignment vertical="center"/>
    </xf>
    <xf numFmtId="164" fontId="8"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0" fillId="0" borderId="0" xfId="0" applyFont="1" applyFill="1" applyBorder="1" applyAlignment="1">
      <alignment vertical="center"/>
    </xf>
    <xf numFmtId="0" fontId="3" fillId="2" borderId="0" xfId="0" applyFont="1" applyFill="1" applyBorder="1" applyAlignment="1">
      <alignment horizontal="left" vertical="top" wrapText="1"/>
    </xf>
    <xf numFmtId="0" fontId="3" fillId="0" borderId="0" xfId="0" applyFont="1" applyFill="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9" fillId="2" borderId="7" xfId="0" applyFont="1" applyFill="1" applyBorder="1" applyAlignment="1">
      <alignment vertical="center"/>
    </xf>
    <xf numFmtId="0" fontId="12" fillId="0" borderId="10" xfId="0" applyFont="1" applyFill="1" applyBorder="1" applyAlignment="1">
      <alignment horizontal="center" vertical="center"/>
    </xf>
    <xf numFmtId="0" fontId="3" fillId="0" borderId="10" xfId="0" applyFont="1" applyFill="1" applyBorder="1" applyAlignment="1">
      <alignment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left" vertical="top" wrapText="1"/>
    </xf>
    <xf numFmtId="49" fontId="3" fillId="3" borderId="9" xfId="0" applyNumberFormat="1" applyFont="1" applyFill="1" applyBorder="1" applyAlignment="1">
      <alignment horizontal="center" vertical="center" wrapText="1"/>
    </xf>
    <xf numFmtId="0" fontId="6" fillId="3" borderId="10" xfId="0" applyFont="1" applyFill="1" applyBorder="1" applyAlignment="1">
      <alignment horizontal="left" vertical="center" wrapText="1"/>
    </xf>
    <xf numFmtId="0" fontId="3" fillId="0" borderId="9" xfId="0" applyFont="1" applyFill="1" applyBorder="1" applyAlignment="1">
      <alignment horizontal="center" vertical="top" wrapText="1"/>
    </xf>
    <xf numFmtId="0" fontId="16" fillId="0" borderId="10" xfId="0" applyFont="1" applyFill="1" applyBorder="1" applyAlignment="1">
      <alignment vertical="center" wrapText="1"/>
    </xf>
    <xf numFmtId="2" fontId="3" fillId="0" borderId="9" xfId="0" applyNumberFormat="1" applyFont="1" applyFill="1" applyBorder="1" applyAlignment="1">
      <alignment horizontal="center" vertical="center" wrapText="1"/>
    </xf>
    <xf numFmtId="0" fontId="16" fillId="0" borderId="10" xfId="0" applyFont="1" applyFill="1" applyBorder="1" applyAlignment="1">
      <alignment horizontal="left" wrapText="1"/>
    </xf>
    <xf numFmtId="4" fontId="3" fillId="0" borderId="10" xfId="0" applyNumberFormat="1" applyFont="1" applyFill="1" applyBorder="1" applyAlignment="1">
      <alignment horizontal="left" vertical="top" wrapText="1"/>
    </xf>
    <xf numFmtId="49" fontId="8" fillId="0" borderId="9" xfId="2" applyNumberFormat="1" applyFont="1" applyFill="1" applyBorder="1" applyAlignment="1">
      <alignment horizontal="center" vertical="center" wrapText="1"/>
    </xf>
    <xf numFmtId="0" fontId="8" fillId="0" borderId="10" xfId="0" applyFont="1" applyFill="1" applyBorder="1" applyAlignment="1">
      <alignment vertical="center" wrapText="1"/>
    </xf>
    <xf numFmtId="0" fontId="8" fillId="0" borderId="9"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0" fillId="0" borderId="10" xfId="0" applyFont="1" applyFill="1" applyBorder="1" applyAlignment="1">
      <alignment horizontal="center"/>
    </xf>
    <xf numFmtId="0" fontId="17" fillId="0" borderId="10" xfId="0" applyFont="1" applyFill="1" applyBorder="1" applyAlignment="1">
      <alignment horizontal="center" vertical="center"/>
    </xf>
    <xf numFmtId="1" fontId="3" fillId="0" borderId="9" xfId="0" applyNumberFormat="1" applyFont="1" applyFill="1" applyBorder="1" applyAlignment="1">
      <alignment horizontal="center" vertical="center" wrapText="1"/>
    </xf>
    <xf numFmtId="0" fontId="3" fillId="0" borderId="10" xfId="0" applyFont="1" applyBorder="1" applyAlignment="1">
      <alignment horizontal="left" vertical="center" wrapText="1"/>
    </xf>
    <xf numFmtId="1" fontId="3" fillId="0" borderId="11" xfId="0" applyNumberFormat="1" applyFont="1" applyFill="1" applyBorder="1" applyAlignment="1">
      <alignment horizontal="center" vertical="center" wrapText="1"/>
    </xf>
    <xf numFmtId="0" fontId="3" fillId="0" borderId="13" xfId="0" applyFont="1" applyFill="1" applyBorder="1" applyAlignment="1">
      <alignment vertical="center" wrapText="1"/>
    </xf>
    <xf numFmtId="0" fontId="3" fillId="2" borderId="4" xfId="0" applyFont="1" applyFill="1" applyBorder="1" applyAlignment="1">
      <alignment vertical="top" wrapText="1"/>
    </xf>
    <xf numFmtId="0" fontId="3" fillId="4" borderId="4" xfId="0" applyFont="1" applyFill="1" applyBorder="1" applyAlignment="1">
      <alignment vertical="top" wrapText="1"/>
    </xf>
    <xf numFmtId="49" fontId="8"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7" fillId="0" borderId="1" xfId="0" applyFont="1" applyFill="1" applyBorder="1" applyAlignment="1">
      <alignment wrapText="1"/>
    </xf>
    <xf numFmtId="0" fontId="6" fillId="0" borderId="1" xfId="0" applyFont="1" applyFill="1" applyBorder="1" applyAlignment="1">
      <alignment vertical="center" wrapText="1"/>
    </xf>
    <xf numFmtId="0" fontId="3" fillId="0" borderId="1" xfId="0" applyFont="1" applyFill="1" applyBorder="1" applyAlignment="1">
      <alignment vertical="center" wrapText="1"/>
    </xf>
    <xf numFmtId="0" fontId="3" fillId="4" borderId="1" xfId="0" applyFont="1" applyFill="1" applyBorder="1" applyAlignment="1">
      <alignment vertical="top" wrapText="1"/>
    </xf>
    <xf numFmtId="0" fontId="3" fillId="2" borderId="1" xfId="0" applyFont="1" applyFill="1" applyBorder="1" applyAlignment="1">
      <alignment vertical="top" wrapText="1"/>
    </xf>
    <xf numFmtId="164" fontId="10" fillId="0" borderId="1" xfId="0" applyNumberFormat="1" applyFont="1" applyFill="1" applyBorder="1" applyAlignment="1">
      <alignment horizontal="center" vertical="center" wrapText="1"/>
    </xf>
    <xf numFmtId="164" fontId="10" fillId="0" borderId="1" xfId="4"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4"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164" fontId="9" fillId="2" borderId="1" xfId="0" applyNumberFormat="1" applyFont="1" applyFill="1" applyBorder="1" applyAlignment="1">
      <alignment horizontal="center" vertical="center" wrapText="1"/>
    </xf>
    <xf numFmtId="164" fontId="9" fillId="2" borderId="1" xfId="4" applyNumberFormat="1" applyFont="1" applyFill="1" applyBorder="1" applyAlignment="1">
      <alignment horizontal="center" vertical="center" wrapText="1"/>
    </xf>
    <xf numFmtId="164" fontId="0" fillId="2"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3" fillId="0" borderId="1" xfId="0" applyFont="1" applyFill="1" applyBorder="1" applyAlignment="1">
      <alignment horizontal="center" vertical="top" wrapText="1"/>
    </xf>
    <xf numFmtId="2" fontId="3" fillId="0" borderId="9" xfId="0" applyNumberFormat="1" applyFont="1" applyFill="1" applyBorder="1" applyAlignment="1">
      <alignment horizontal="center" vertical="top" wrapText="1"/>
    </xf>
    <xf numFmtId="2" fontId="3" fillId="5" borderId="9" xfId="0" applyNumberFormat="1" applyFont="1" applyFill="1" applyBorder="1" applyAlignment="1">
      <alignment horizontal="center" vertical="center" wrapText="1"/>
    </xf>
    <xf numFmtId="0" fontId="3" fillId="5" borderId="1"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0" borderId="10" xfId="0" applyFont="1" applyFill="1" applyBorder="1" applyAlignment="1">
      <alignment vertical="top" wrapText="1"/>
    </xf>
    <xf numFmtId="14" fontId="3" fillId="0" borderId="9" xfId="0" applyNumberFormat="1" applyFont="1" applyFill="1" applyBorder="1" applyAlignment="1">
      <alignment horizontal="center" vertical="top" wrapText="1"/>
    </xf>
    <xf numFmtId="0" fontId="9" fillId="2" borderId="0" xfId="0" applyFont="1" applyFill="1" applyBorder="1" applyAlignment="1">
      <alignment horizontal="center" vertical="top" wrapText="1"/>
    </xf>
    <xf numFmtId="0" fontId="9" fillId="2" borderId="0" xfId="0" applyFont="1" applyFill="1" applyBorder="1" applyAlignment="1">
      <alignment vertical="top" wrapText="1"/>
    </xf>
    <xf numFmtId="4" fontId="3" fillId="2"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9" fillId="2" borderId="0" xfId="0" applyFont="1" applyFill="1" applyBorder="1" applyAlignment="1">
      <alignment vertical="center"/>
    </xf>
    <xf numFmtId="0" fontId="8" fillId="2" borderId="8" xfId="0" applyFont="1" applyFill="1" applyBorder="1" applyAlignment="1">
      <alignment horizontal="center" vertical="top" wrapText="1"/>
    </xf>
    <xf numFmtId="0" fontId="19" fillId="0" borderId="1" xfId="0" applyFont="1" applyFill="1" applyBorder="1" applyAlignment="1">
      <alignment horizontal="left" vertical="center" wrapText="1"/>
    </xf>
    <xf numFmtId="49" fontId="19" fillId="0" borderId="1" xfId="0" applyNumberFormat="1" applyFont="1" applyFill="1" applyBorder="1" applyAlignment="1">
      <alignment horizontal="left" vertical="center" wrapText="1"/>
    </xf>
    <xf numFmtId="49" fontId="20" fillId="0" borderId="1" xfId="6" applyNumberFormat="1" applyFont="1" applyFill="1" applyBorder="1" applyAlignment="1">
      <alignment horizontal="left" vertical="center" wrapText="1"/>
    </xf>
    <xf numFmtId="49" fontId="21" fillId="0" borderId="1" xfId="6" applyNumberFormat="1" applyFont="1" applyFill="1" applyBorder="1" applyAlignment="1">
      <alignment horizontal="left" vertical="center" wrapText="1"/>
    </xf>
    <xf numFmtId="0" fontId="19" fillId="0" borderId="1" xfId="0" applyNumberFormat="1" applyFont="1" applyFill="1" applyBorder="1" applyAlignment="1">
      <alignment horizontal="left" vertical="center" wrapText="1"/>
    </xf>
    <xf numFmtId="0" fontId="22" fillId="0" borderId="1" xfId="0" applyNumberFormat="1" applyFont="1" applyFill="1" applyBorder="1" applyAlignment="1">
      <alignment horizontal="left" vertical="center" wrapText="1"/>
    </xf>
    <xf numFmtId="0" fontId="19" fillId="0" borderId="12" xfId="0" applyFont="1" applyFill="1" applyBorder="1" applyAlignment="1">
      <alignment horizontal="left" vertical="center" wrapText="1"/>
    </xf>
    <xf numFmtId="0" fontId="13" fillId="2" borderId="6" xfId="0" applyFont="1" applyFill="1" applyBorder="1" applyAlignment="1">
      <alignment vertical="top" wrapText="1"/>
    </xf>
    <xf numFmtId="164" fontId="18" fillId="0" borderId="1" xfId="0" applyNumberFormat="1" applyFont="1" applyFill="1" applyBorder="1" applyAlignment="1">
      <alignment horizontal="center" vertical="top" wrapText="1"/>
    </xf>
    <xf numFmtId="164" fontId="18" fillId="0" borderId="1" xfId="0" applyNumberFormat="1" applyFont="1" applyFill="1" applyBorder="1" applyAlignment="1">
      <alignment horizontal="center" vertical="top"/>
    </xf>
    <xf numFmtId="164" fontId="18" fillId="2" borderId="1" xfId="0" applyNumberFormat="1" applyFont="1" applyFill="1" applyBorder="1" applyAlignment="1">
      <alignment horizontal="center" vertical="top" wrapText="1"/>
    </xf>
    <xf numFmtId="164" fontId="18" fillId="2" borderId="1" xfId="0" applyNumberFormat="1" applyFont="1" applyFill="1" applyBorder="1" applyAlignment="1">
      <alignment horizontal="center" vertical="top"/>
    </xf>
    <xf numFmtId="164"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4" fontId="13" fillId="0" borderId="1" xfId="4" applyNumberFormat="1" applyFont="1" applyFill="1" applyBorder="1" applyAlignment="1">
      <alignment horizontal="center" vertical="top" wrapText="1"/>
    </xf>
    <xf numFmtId="4" fontId="23" fillId="0" borderId="1" xfId="0" applyNumberFormat="1" applyFont="1" applyFill="1" applyBorder="1" applyAlignment="1">
      <alignment horizontal="center" vertical="top"/>
    </xf>
    <xf numFmtId="164" fontId="18" fillId="3" borderId="1" xfId="0" applyNumberFormat="1" applyFont="1" applyFill="1" applyBorder="1" applyAlignment="1">
      <alignment horizontal="center" vertical="top" wrapText="1"/>
    </xf>
    <xf numFmtId="164" fontId="18" fillId="3" borderId="1" xfId="0" applyNumberFormat="1" applyFont="1" applyFill="1" applyBorder="1" applyAlignment="1">
      <alignment horizontal="center" vertical="top"/>
    </xf>
    <xf numFmtId="164" fontId="18" fillId="5" borderId="1" xfId="0" applyNumberFormat="1" applyFont="1" applyFill="1" applyBorder="1" applyAlignment="1">
      <alignment horizontal="center" vertical="top" wrapText="1"/>
    </xf>
    <xf numFmtId="164" fontId="13" fillId="0" borderId="1" xfId="2" applyNumberFormat="1" applyFont="1" applyFill="1" applyBorder="1" applyAlignment="1">
      <alignment horizontal="center" vertical="top" wrapText="1"/>
    </xf>
    <xf numFmtId="164" fontId="13" fillId="0" borderId="1" xfId="4" applyNumberFormat="1" applyFont="1" applyFill="1" applyBorder="1" applyAlignment="1">
      <alignment horizontal="center" vertical="top" wrapText="1"/>
    </xf>
    <xf numFmtId="4" fontId="18" fillId="0" borderId="1" xfId="0" applyNumberFormat="1" applyFont="1" applyBorder="1" applyAlignment="1">
      <alignment horizontal="center" vertical="top" wrapText="1"/>
    </xf>
    <xf numFmtId="164" fontId="24" fillId="0" borderId="1" xfId="5" applyNumberFormat="1" applyFont="1" applyFill="1" applyBorder="1" applyAlignment="1">
      <alignment horizontal="center" vertical="top" wrapText="1"/>
    </xf>
    <xf numFmtId="164" fontId="24" fillId="0" borderId="12" xfId="5" applyNumberFormat="1" applyFont="1" applyFill="1" applyBorder="1" applyAlignment="1">
      <alignment horizontal="center" vertical="top" wrapText="1"/>
    </xf>
    <xf numFmtId="164" fontId="18" fillId="0" borderId="12" xfId="0" applyNumberFormat="1" applyFont="1" applyFill="1" applyBorder="1" applyAlignment="1">
      <alignment horizontal="center" vertical="top" wrapText="1"/>
    </xf>
    <xf numFmtId="164" fontId="18" fillId="0" borderId="12" xfId="0" applyNumberFormat="1" applyFont="1" applyFill="1" applyBorder="1" applyAlignment="1">
      <alignment horizontal="center" vertical="top"/>
    </xf>
    <xf numFmtId="4" fontId="18" fillId="2" borderId="6" xfId="0" applyNumberFormat="1" applyFont="1" applyFill="1" applyBorder="1" applyAlignment="1">
      <alignment horizontal="center" vertical="top" wrapText="1"/>
    </xf>
    <xf numFmtId="4" fontId="18" fillId="0" borderId="6" xfId="0" applyNumberFormat="1" applyFont="1" applyFill="1" applyBorder="1" applyAlignment="1">
      <alignment horizontal="center" vertical="top" wrapText="1"/>
    </xf>
    <xf numFmtId="0" fontId="3" fillId="2" borderId="1" xfId="0" applyFont="1" applyFill="1" applyBorder="1" applyAlignment="1">
      <alignment horizontal="left" vertical="top" wrapText="1"/>
    </xf>
    <xf numFmtId="0" fontId="3" fillId="2" borderId="9" xfId="0" applyFont="1" applyFill="1" applyBorder="1" applyAlignment="1">
      <alignment horizontal="center" vertical="top" wrapText="1"/>
    </xf>
    <xf numFmtId="0" fontId="3" fillId="0" borderId="14" xfId="0" applyFont="1" applyFill="1" applyBorder="1" applyAlignment="1">
      <alignment vertical="top" wrapText="1"/>
    </xf>
    <xf numFmtId="0" fontId="3" fillId="0" borderId="20" xfId="0" applyFont="1" applyFill="1" applyBorder="1" applyAlignment="1">
      <alignment vertical="top" wrapText="1"/>
    </xf>
    <xf numFmtId="0" fontId="3" fillId="0" borderId="6" xfId="0" applyFont="1" applyFill="1" applyBorder="1" applyAlignment="1">
      <alignment vertical="top" wrapText="1"/>
    </xf>
    <xf numFmtId="0" fontId="3" fillId="0" borderId="0" xfId="0" applyFont="1" applyFill="1" applyAlignment="1">
      <alignment horizontal="left" vertical="top" wrapText="1"/>
    </xf>
    <xf numFmtId="0" fontId="8" fillId="0" borderId="0" xfId="0" applyNumberFormat="1" applyFont="1" applyBorder="1" applyAlignment="1">
      <alignment horizontal="left" wrapText="1"/>
    </xf>
    <xf numFmtId="0" fontId="8" fillId="0" borderId="0" xfId="0" applyFont="1" applyFill="1" applyBorder="1" applyAlignment="1">
      <alignment horizontal="center" vertical="top" wrapText="1"/>
    </xf>
    <xf numFmtId="0" fontId="8" fillId="0" borderId="3" xfId="0" applyFont="1" applyFill="1" applyBorder="1" applyAlignment="1">
      <alignment horizontal="center" vertical="top" wrapText="1"/>
    </xf>
    <xf numFmtId="0" fontId="11" fillId="0" borderId="0" xfId="0" applyFont="1" applyFill="1" applyBorder="1" applyAlignment="1">
      <alignment horizontal="center" vertical="top" wrapText="1"/>
    </xf>
    <xf numFmtId="0" fontId="11" fillId="0" borderId="5" xfId="0" applyFont="1" applyFill="1" applyBorder="1" applyAlignment="1">
      <alignment horizontal="center" vertical="top"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top" wrapText="1"/>
    </xf>
    <xf numFmtId="49" fontId="3" fillId="0" borderId="2" xfId="0" applyNumberFormat="1" applyFont="1" applyFill="1" applyBorder="1" applyAlignment="1">
      <alignment horizontal="center" vertical="top" wrapText="1"/>
    </xf>
    <xf numFmtId="49" fontId="3" fillId="0" borderId="19" xfId="0" applyNumberFormat="1" applyFont="1" applyFill="1" applyBorder="1" applyAlignment="1">
      <alignment horizontal="center" vertical="top" wrapText="1"/>
    </xf>
    <xf numFmtId="164" fontId="18" fillId="0" borderId="14" xfId="0" applyNumberFormat="1" applyFont="1" applyFill="1" applyBorder="1" applyAlignment="1">
      <alignment horizontal="center" vertical="top" wrapText="1"/>
    </xf>
    <xf numFmtId="164" fontId="18" fillId="0" borderId="20" xfId="0" applyNumberFormat="1" applyFont="1" applyFill="1" applyBorder="1" applyAlignment="1">
      <alignment horizontal="center" vertical="top" wrapText="1"/>
    </xf>
    <xf numFmtId="164" fontId="18" fillId="0" borderId="6" xfId="0" applyNumberFormat="1" applyFont="1" applyFill="1" applyBorder="1" applyAlignment="1">
      <alignment horizontal="center" vertical="top" wrapText="1"/>
    </xf>
    <xf numFmtId="164" fontId="18" fillId="2" borderId="14" xfId="0" applyNumberFormat="1" applyFont="1" applyFill="1" applyBorder="1" applyAlignment="1">
      <alignment horizontal="center" vertical="top" wrapText="1"/>
    </xf>
    <xf numFmtId="164" fontId="18" fillId="2" borderId="20" xfId="0" applyNumberFormat="1" applyFont="1" applyFill="1" applyBorder="1" applyAlignment="1">
      <alignment horizontal="center" vertical="top" wrapText="1"/>
    </xf>
    <xf numFmtId="164" fontId="18" fillId="2" borderId="6" xfId="0" applyNumberFormat="1" applyFont="1" applyFill="1" applyBorder="1" applyAlignment="1">
      <alignment horizontal="center" vertical="top" wrapText="1"/>
    </xf>
    <xf numFmtId="0" fontId="3" fillId="2" borderId="16" xfId="0" applyFont="1" applyFill="1" applyBorder="1" applyAlignment="1">
      <alignment horizontal="left" vertical="top" wrapText="1"/>
    </xf>
    <xf numFmtId="0" fontId="3" fillId="2" borderId="17"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0" borderId="18" xfId="0" applyFont="1" applyFill="1" applyBorder="1" applyAlignment="1">
      <alignment horizontal="center" vertical="top" wrapText="1"/>
    </xf>
    <xf numFmtId="0" fontId="3" fillId="0" borderId="19" xfId="0" applyFont="1" applyFill="1" applyBorder="1" applyAlignment="1">
      <alignment horizontal="center" vertical="top" wrapText="1"/>
    </xf>
    <xf numFmtId="164" fontId="18" fillId="0" borderId="1" xfId="0" applyNumberFormat="1" applyFont="1" applyFill="1" applyBorder="1" applyAlignment="1">
      <alignment horizontal="center" vertical="top" wrapText="1"/>
    </xf>
    <xf numFmtId="0" fontId="3" fillId="2" borderId="15"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6" xfId="0" applyFont="1" applyFill="1" applyBorder="1" applyAlignment="1">
      <alignment horizontal="left" vertical="top" wrapText="1"/>
    </xf>
  </cellXfs>
  <cellStyles count="7">
    <cellStyle name="Обычный" xfId="0" builtinId="0"/>
    <cellStyle name="Обычный 2" xfId="5"/>
    <cellStyle name="Обычный_Лист1" xfId="1"/>
    <cellStyle name="Обычный_Таблицы_3 и форматы_" xfId="6"/>
    <cellStyle name="Обычный_Формы 2-3 ФЦП-2009 150309 М ЕС ОрВД 2" xfId="2"/>
    <cellStyle name="Процентный 2"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125"/>
  <sheetViews>
    <sheetView tabSelected="1" view="pageBreakPreview" zoomScale="70" zoomScaleNormal="100" zoomScaleSheetLayoutView="70" workbookViewId="0">
      <pane xSplit="1" ySplit="8" topLeftCell="B19" activePane="bottomRight" state="frozen"/>
      <selection pane="topRight" activeCell="B1" sqref="B1"/>
      <selection pane="bottomLeft" activeCell="A9" sqref="A9"/>
      <selection pane="bottomRight" activeCell="L21" sqref="L21"/>
    </sheetView>
  </sheetViews>
  <sheetFormatPr defaultRowHeight="12.75"/>
  <cols>
    <col min="1" max="1" width="6.7109375" style="13" customWidth="1"/>
    <col min="2" max="2" width="31.5703125" style="31" customWidth="1"/>
    <col min="3" max="3" width="14.140625" style="2" customWidth="1"/>
    <col min="4" max="4" width="13.85546875" style="3" customWidth="1"/>
    <col min="5" max="5" width="13.85546875" style="2" customWidth="1"/>
    <col min="6" max="6" width="12.85546875" style="2" customWidth="1"/>
    <col min="7" max="7" width="14.42578125" style="2" customWidth="1"/>
    <col min="8" max="8" width="13" style="2" customWidth="1"/>
    <col min="9" max="9" width="14.85546875" style="2" customWidth="1"/>
    <col min="10" max="10" width="13.5703125" style="2" customWidth="1"/>
    <col min="11" max="11" width="12.85546875" style="2" customWidth="1"/>
    <col min="12" max="12" width="97.28515625" style="42" customWidth="1"/>
    <col min="13" max="24" width="9.140625" style="4"/>
    <col min="25" max="16384" width="9.140625" style="1"/>
  </cols>
  <sheetData>
    <row r="1" spans="1:24" ht="18" customHeight="1">
      <c r="A1" s="23"/>
      <c r="B1" s="30"/>
      <c r="C1" s="8"/>
      <c r="D1" s="24"/>
      <c r="E1" s="8"/>
      <c r="F1" s="8"/>
      <c r="G1" s="43"/>
      <c r="H1" s="8"/>
      <c r="I1" s="8"/>
      <c r="J1" s="8"/>
      <c r="K1" s="8"/>
      <c r="L1" s="44" t="s">
        <v>5</v>
      </c>
      <c r="M1" s="1"/>
      <c r="N1" s="1"/>
      <c r="O1" s="1"/>
      <c r="P1" s="1"/>
      <c r="Q1" s="1"/>
      <c r="R1" s="1"/>
      <c r="S1" s="1"/>
      <c r="T1" s="1"/>
      <c r="U1" s="1"/>
      <c r="V1" s="1"/>
      <c r="W1" s="1"/>
      <c r="X1" s="1"/>
    </row>
    <row r="2" spans="1:24" ht="31.5" customHeight="1">
      <c r="A2" s="146" t="s">
        <v>232</v>
      </c>
      <c r="B2" s="146"/>
      <c r="C2" s="146"/>
      <c r="D2" s="146"/>
      <c r="E2" s="146"/>
      <c r="F2" s="146"/>
      <c r="G2" s="146"/>
      <c r="H2" s="146"/>
      <c r="I2" s="146"/>
      <c r="J2" s="146"/>
      <c r="K2" s="146"/>
      <c r="L2" s="146"/>
      <c r="M2" s="1"/>
      <c r="N2" s="1"/>
      <c r="O2" s="1"/>
      <c r="P2" s="1"/>
      <c r="Q2" s="1"/>
      <c r="R2" s="1"/>
      <c r="S2" s="1"/>
      <c r="T2" s="1"/>
      <c r="U2" s="1"/>
      <c r="V2" s="1"/>
      <c r="W2" s="1"/>
      <c r="X2" s="1"/>
    </row>
    <row r="3" spans="1:24" ht="39" customHeight="1">
      <c r="A3" s="147" t="s">
        <v>18</v>
      </c>
      <c r="B3" s="147"/>
      <c r="C3" s="147"/>
      <c r="D3" s="147"/>
      <c r="E3" s="147"/>
      <c r="F3" s="147"/>
      <c r="G3" s="147"/>
      <c r="H3" s="147"/>
      <c r="I3" s="147"/>
      <c r="J3" s="147"/>
      <c r="K3" s="147"/>
      <c r="L3" s="147"/>
      <c r="M3" s="1"/>
      <c r="N3" s="1"/>
      <c r="O3" s="1"/>
      <c r="P3" s="1"/>
      <c r="Q3" s="1"/>
      <c r="R3" s="1"/>
      <c r="S3" s="1"/>
      <c r="T3" s="1"/>
      <c r="U3" s="1"/>
      <c r="V3" s="1"/>
      <c r="W3" s="1"/>
      <c r="X3" s="1"/>
    </row>
    <row r="4" spans="1:24" ht="20.25" customHeight="1">
      <c r="A4" s="148" t="s">
        <v>4</v>
      </c>
      <c r="B4" s="148"/>
      <c r="C4" s="148"/>
      <c r="D4" s="148"/>
      <c r="E4" s="148"/>
      <c r="F4" s="148"/>
      <c r="G4" s="148"/>
      <c r="H4" s="148"/>
      <c r="I4" s="148"/>
      <c r="J4" s="148"/>
      <c r="K4" s="148"/>
      <c r="L4" s="149"/>
      <c r="M4" s="1"/>
      <c r="N4" s="1"/>
      <c r="O4" s="1"/>
      <c r="P4" s="1"/>
      <c r="Q4" s="1"/>
      <c r="R4" s="1"/>
      <c r="S4" s="1"/>
      <c r="T4" s="1"/>
      <c r="U4" s="1"/>
      <c r="V4" s="1"/>
      <c r="W4" s="1"/>
      <c r="X4" s="1"/>
    </row>
    <row r="5" spans="1:24">
      <c r="A5" s="14"/>
      <c r="B5" s="29"/>
      <c r="C5" s="5"/>
      <c r="D5" s="6"/>
      <c r="E5" s="5"/>
      <c r="F5" s="5"/>
      <c r="G5" s="5"/>
      <c r="H5" s="5"/>
      <c r="I5" s="5"/>
      <c r="J5" s="5"/>
      <c r="K5" s="5"/>
      <c r="L5" s="41"/>
      <c r="M5" s="1"/>
      <c r="N5" s="1"/>
      <c r="O5" s="1"/>
      <c r="P5" s="1"/>
      <c r="Q5" s="1"/>
      <c r="R5" s="1"/>
      <c r="S5" s="1"/>
      <c r="T5" s="1"/>
      <c r="U5" s="1"/>
      <c r="V5" s="1"/>
      <c r="W5" s="1"/>
      <c r="X5" s="1"/>
    </row>
    <row r="6" spans="1:24" ht="30.75" customHeight="1">
      <c r="A6" s="150" t="s">
        <v>3</v>
      </c>
      <c r="B6" s="151" t="s">
        <v>6</v>
      </c>
      <c r="C6" s="152" t="s">
        <v>233</v>
      </c>
      <c r="D6" s="152"/>
      <c r="E6" s="152"/>
      <c r="F6" s="152"/>
      <c r="G6" s="152"/>
      <c r="H6" s="152"/>
      <c r="I6" s="152" t="s">
        <v>15</v>
      </c>
      <c r="J6" s="152"/>
      <c r="K6" s="152"/>
      <c r="L6" s="151" t="s">
        <v>237</v>
      </c>
      <c r="M6" s="1"/>
      <c r="N6" s="1"/>
      <c r="O6" s="1"/>
      <c r="P6" s="1"/>
      <c r="Q6" s="1"/>
      <c r="R6" s="1"/>
      <c r="S6" s="1"/>
      <c r="T6" s="1"/>
      <c r="U6" s="1"/>
      <c r="V6" s="1"/>
      <c r="W6" s="1"/>
      <c r="X6" s="1"/>
    </row>
    <row r="7" spans="1:24" ht="40.5" customHeight="1">
      <c r="A7" s="150"/>
      <c r="B7" s="151"/>
      <c r="C7" s="152" t="s">
        <v>7</v>
      </c>
      <c r="D7" s="152"/>
      <c r="E7" s="152" t="s">
        <v>8</v>
      </c>
      <c r="F7" s="152"/>
      <c r="G7" s="152" t="s">
        <v>9</v>
      </c>
      <c r="H7" s="152"/>
      <c r="I7" s="152" t="s">
        <v>10</v>
      </c>
      <c r="J7" s="152"/>
      <c r="K7" s="152" t="s">
        <v>11</v>
      </c>
      <c r="L7" s="151"/>
      <c r="M7" s="1"/>
      <c r="N7" s="1"/>
      <c r="O7" s="1"/>
      <c r="P7" s="1"/>
      <c r="Q7" s="1"/>
      <c r="R7" s="1"/>
      <c r="S7" s="1"/>
      <c r="T7" s="1"/>
      <c r="U7" s="1"/>
      <c r="V7" s="1"/>
      <c r="W7" s="1"/>
      <c r="X7" s="1"/>
    </row>
    <row r="8" spans="1:24" ht="76.5" customHeight="1">
      <c r="A8" s="150"/>
      <c r="B8" s="151"/>
      <c r="C8" s="85" t="s">
        <v>222</v>
      </c>
      <c r="D8" s="86" t="s">
        <v>234</v>
      </c>
      <c r="E8" s="85" t="s">
        <v>223</v>
      </c>
      <c r="F8" s="85" t="s">
        <v>235</v>
      </c>
      <c r="G8" s="85" t="s">
        <v>223</v>
      </c>
      <c r="H8" s="85" t="s">
        <v>235</v>
      </c>
      <c r="I8" s="85" t="s">
        <v>224</v>
      </c>
      <c r="J8" s="85" t="s">
        <v>236</v>
      </c>
      <c r="K8" s="152"/>
      <c r="L8" s="151"/>
      <c r="M8" s="1"/>
      <c r="N8" s="1"/>
      <c r="O8" s="1"/>
      <c r="P8" s="1"/>
      <c r="Q8" s="1"/>
      <c r="R8" s="1"/>
      <c r="S8" s="1"/>
      <c r="T8" s="1"/>
      <c r="U8" s="1"/>
      <c r="V8" s="1"/>
      <c r="W8" s="1"/>
      <c r="X8" s="1"/>
    </row>
    <row r="9" spans="1:24">
      <c r="A9" s="87">
        <v>1</v>
      </c>
      <c r="B9" s="88">
        <v>2</v>
      </c>
      <c r="C9" s="89">
        <v>3</v>
      </c>
      <c r="D9" s="90">
        <v>4</v>
      </c>
      <c r="E9" s="89">
        <v>5</v>
      </c>
      <c r="F9" s="89">
        <v>6</v>
      </c>
      <c r="G9" s="89">
        <v>7</v>
      </c>
      <c r="H9" s="89">
        <v>8</v>
      </c>
      <c r="I9" s="89">
        <v>9</v>
      </c>
      <c r="J9" s="89">
        <v>10</v>
      </c>
      <c r="K9" s="89">
        <v>11</v>
      </c>
      <c r="L9" s="89">
        <v>12</v>
      </c>
      <c r="M9" s="1"/>
      <c r="N9" s="1"/>
      <c r="O9" s="1"/>
      <c r="P9" s="1"/>
      <c r="Q9" s="1"/>
      <c r="R9" s="1"/>
      <c r="S9" s="1"/>
      <c r="T9" s="1"/>
      <c r="U9" s="1"/>
      <c r="V9" s="1"/>
      <c r="W9" s="1"/>
      <c r="X9" s="1"/>
    </row>
    <row r="10" spans="1:24">
      <c r="A10" s="91"/>
      <c r="B10" s="92"/>
      <c r="C10" s="93"/>
      <c r="D10" s="94"/>
      <c r="E10" s="93"/>
      <c r="F10" s="93"/>
      <c r="G10" s="93"/>
      <c r="H10" s="93"/>
      <c r="I10" s="93"/>
      <c r="J10" s="95"/>
      <c r="K10" s="96"/>
      <c r="L10" s="97"/>
      <c r="M10" s="1"/>
      <c r="N10" s="1"/>
      <c r="O10" s="1"/>
      <c r="P10" s="1"/>
      <c r="Q10" s="1"/>
      <c r="R10" s="1"/>
      <c r="S10" s="1"/>
      <c r="T10" s="1"/>
      <c r="U10" s="1"/>
      <c r="V10" s="1"/>
      <c r="W10" s="1"/>
      <c r="X10" s="1"/>
    </row>
    <row r="11" spans="1:24" s="19" customFormat="1" ht="17.25" customHeight="1">
      <c r="A11" s="75" t="s">
        <v>1</v>
      </c>
      <c r="B11" s="35" t="s">
        <v>12</v>
      </c>
      <c r="C11" s="36">
        <f>C15+C38+C48</f>
        <v>751357.1</v>
      </c>
      <c r="D11" s="36">
        <f t="shared" ref="D11:H11" si="0">D15+D38+D48</f>
        <v>302869</v>
      </c>
      <c r="E11" s="36">
        <f t="shared" si="0"/>
        <v>0</v>
      </c>
      <c r="F11" s="36">
        <f t="shared" si="0"/>
        <v>0</v>
      </c>
      <c r="G11" s="36">
        <f t="shared" si="0"/>
        <v>3185300</v>
      </c>
      <c r="H11" s="36">
        <f t="shared" si="0"/>
        <v>1261883.0899999999</v>
      </c>
      <c r="I11" s="36">
        <f>C11+E11+G11</f>
        <v>3936657.1</v>
      </c>
      <c r="J11" s="36">
        <f>D11+F11+H11</f>
        <v>1564752.0899999999</v>
      </c>
      <c r="K11" s="36">
        <f>K15+K38+K46</f>
        <v>1465757.4</v>
      </c>
      <c r="L11" s="76"/>
    </row>
    <row r="12" spans="1:24" s="19" customFormat="1" ht="17.25" customHeight="1">
      <c r="A12" s="75"/>
      <c r="B12" s="35" t="s">
        <v>0</v>
      </c>
      <c r="C12" s="36"/>
      <c r="D12" s="37"/>
      <c r="E12" s="36"/>
      <c r="F12" s="36"/>
      <c r="G12" s="36"/>
      <c r="H12" s="36"/>
      <c r="I12" s="36"/>
      <c r="J12" s="38"/>
      <c r="K12" s="38"/>
      <c r="L12" s="76"/>
    </row>
    <row r="13" spans="1:24" s="19" customFormat="1" ht="34.5" customHeight="1">
      <c r="A13" s="75" t="s">
        <v>2</v>
      </c>
      <c r="B13" s="35" t="s">
        <v>13</v>
      </c>
      <c r="C13" s="123">
        <f>C15+C38</f>
        <v>751357.1</v>
      </c>
      <c r="D13" s="123">
        <f>D15+D38</f>
        <v>302869</v>
      </c>
      <c r="E13" s="123">
        <f t="shared" ref="E13:H13" si="1">E15+E38</f>
        <v>0</v>
      </c>
      <c r="F13" s="123">
        <f t="shared" si="1"/>
        <v>0</v>
      </c>
      <c r="G13" s="123">
        <f t="shared" si="1"/>
        <v>3127100</v>
      </c>
      <c r="H13" s="123">
        <f t="shared" si="1"/>
        <v>1205737.2</v>
      </c>
      <c r="I13" s="123">
        <f>C13+E13+G13</f>
        <v>3878457.1</v>
      </c>
      <c r="J13" s="123">
        <f>D13+F13+H13</f>
        <v>1508606.2</v>
      </c>
      <c r="K13" s="123">
        <f>K15+K38</f>
        <v>1409611.5</v>
      </c>
      <c r="L13" s="76"/>
    </row>
    <row r="14" spans="1:24" s="19" customFormat="1" ht="17.25" customHeight="1">
      <c r="A14" s="75"/>
      <c r="B14" s="35" t="s">
        <v>35</v>
      </c>
      <c r="C14" s="124"/>
      <c r="D14" s="125"/>
      <c r="E14" s="124"/>
      <c r="F14" s="124"/>
      <c r="G14" s="124"/>
      <c r="H14" s="124"/>
      <c r="I14" s="124"/>
      <c r="J14" s="126"/>
      <c r="K14" s="126"/>
      <c r="L14" s="76"/>
    </row>
    <row r="15" spans="1:24" s="20" customFormat="1" ht="57">
      <c r="A15" s="77"/>
      <c r="B15" s="39" t="s">
        <v>16</v>
      </c>
      <c r="C15" s="123">
        <f t="shared" ref="C15:H15" si="2">C16+C31+C34+C36</f>
        <v>482029</v>
      </c>
      <c r="D15" s="123">
        <f t="shared" si="2"/>
        <v>302827.3</v>
      </c>
      <c r="E15" s="123">
        <f t="shared" si="2"/>
        <v>0</v>
      </c>
      <c r="F15" s="123">
        <f t="shared" si="2"/>
        <v>0</v>
      </c>
      <c r="G15" s="123">
        <f t="shared" si="2"/>
        <v>3127100</v>
      </c>
      <c r="H15" s="123">
        <f t="shared" si="2"/>
        <v>1205737.2</v>
      </c>
      <c r="I15" s="123">
        <f>C15+E15+G15</f>
        <v>3609129</v>
      </c>
      <c r="J15" s="123">
        <f>D15+F15+H15</f>
        <v>1508564.5</v>
      </c>
      <c r="K15" s="123">
        <f>K16+K31+K34+K36</f>
        <v>1409569.8</v>
      </c>
      <c r="L15" s="78"/>
    </row>
    <row r="16" spans="1:24" s="7" customFormat="1" ht="62.25" customHeight="1">
      <c r="A16" s="79" t="s">
        <v>22</v>
      </c>
      <c r="B16" s="48" t="s">
        <v>19</v>
      </c>
      <c r="C16" s="119">
        <f>C18+C19+C20+C21+C22+C23+C24+C25+C26+C28+C29</f>
        <v>408325.8</v>
      </c>
      <c r="D16" s="119">
        <f t="shared" ref="D16:H16" si="3">D18+D19+D20+D21+D22+D23+D24+D25+D26+D28+D29</f>
        <v>274342.2</v>
      </c>
      <c r="E16" s="119">
        <f t="shared" si="3"/>
        <v>0</v>
      </c>
      <c r="F16" s="119">
        <f t="shared" si="3"/>
        <v>0</v>
      </c>
      <c r="G16" s="119">
        <f t="shared" si="3"/>
        <v>160000</v>
      </c>
      <c r="H16" s="119">
        <f t="shared" si="3"/>
        <v>102683.1</v>
      </c>
      <c r="I16" s="119">
        <f>SUM(C16+E16+G16)</f>
        <v>568325.80000000005</v>
      </c>
      <c r="J16" s="120">
        <f>SUM(D16+F16+H16)</f>
        <v>377025.30000000005</v>
      </c>
      <c r="K16" s="119">
        <f>K19+K20+K21+K22+K23+K24+K25+K26+K28+K29</f>
        <v>154203.79999999999</v>
      </c>
      <c r="L16" s="80"/>
    </row>
    <row r="17" spans="1:12" s="7" customFormat="1" ht="30.75" hidden="1" customHeight="1">
      <c r="A17" s="79" t="s">
        <v>23</v>
      </c>
      <c r="B17" s="48" t="s">
        <v>24</v>
      </c>
      <c r="C17" s="119">
        <v>0</v>
      </c>
      <c r="D17" s="119">
        <v>0</v>
      </c>
      <c r="E17" s="119">
        <v>0</v>
      </c>
      <c r="F17" s="119">
        <v>0</v>
      </c>
      <c r="G17" s="119">
        <v>0</v>
      </c>
      <c r="H17" s="119">
        <v>0</v>
      </c>
      <c r="I17" s="119">
        <f t="shared" ref="I17" si="4">SUM(C17+E17+G17)</f>
        <v>0</v>
      </c>
      <c r="J17" s="120">
        <f>SUM(D17+F17+H17)</f>
        <v>0</v>
      </c>
      <c r="K17" s="119">
        <v>0</v>
      </c>
      <c r="L17" s="81"/>
    </row>
    <row r="18" spans="1:12" s="10" customFormat="1" ht="54.75" hidden="1" customHeight="1">
      <c r="A18" s="79" t="s">
        <v>142</v>
      </c>
      <c r="B18" s="48" t="s">
        <v>143</v>
      </c>
      <c r="C18" s="119">
        <v>0</v>
      </c>
      <c r="D18" s="119">
        <v>0</v>
      </c>
      <c r="E18" s="119">
        <v>0</v>
      </c>
      <c r="F18" s="119">
        <v>0</v>
      </c>
      <c r="G18" s="119">
        <v>0</v>
      </c>
      <c r="H18" s="119">
        <v>0</v>
      </c>
      <c r="I18" s="119">
        <f>C18+E18+G18</f>
        <v>0</v>
      </c>
      <c r="J18" s="119">
        <f>D18+F18+H18</f>
        <v>0</v>
      </c>
      <c r="K18" s="120">
        <v>0</v>
      </c>
      <c r="L18" s="82"/>
    </row>
    <row r="19" spans="1:12" s="11" customFormat="1" ht="120" customHeight="1">
      <c r="A19" s="98" t="s">
        <v>142</v>
      </c>
      <c r="B19" s="49" t="s">
        <v>238</v>
      </c>
      <c r="C19" s="119">
        <v>0</v>
      </c>
      <c r="D19" s="119">
        <v>0</v>
      </c>
      <c r="E19" s="119">
        <v>0</v>
      </c>
      <c r="F19" s="119">
        <v>0</v>
      </c>
      <c r="G19" s="119">
        <v>0</v>
      </c>
      <c r="H19" s="119">
        <v>9000</v>
      </c>
      <c r="I19" s="119">
        <f t="shared" ref="I19:J29" si="5">C19+E19+G19</f>
        <v>0</v>
      </c>
      <c r="J19" s="120">
        <f t="shared" si="5"/>
        <v>9000</v>
      </c>
      <c r="K19" s="120">
        <v>9000</v>
      </c>
      <c r="L19" s="83" t="s">
        <v>239</v>
      </c>
    </row>
    <row r="20" spans="1:12" s="11" customFormat="1" ht="102" customHeight="1">
      <c r="A20" s="98" t="s">
        <v>144</v>
      </c>
      <c r="B20" s="49" t="s">
        <v>157</v>
      </c>
      <c r="C20" s="119">
        <v>0</v>
      </c>
      <c r="D20" s="119">
        <v>0</v>
      </c>
      <c r="E20" s="119">
        <v>0</v>
      </c>
      <c r="F20" s="119">
        <v>0</v>
      </c>
      <c r="G20" s="119">
        <v>0</v>
      </c>
      <c r="H20" s="121">
        <v>16.5</v>
      </c>
      <c r="I20" s="119">
        <f t="shared" si="5"/>
        <v>0</v>
      </c>
      <c r="J20" s="120">
        <f t="shared" si="5"/>
        <v>16.5</v>
      </c>
      <c r="K20" s="122">
        <v>0</v>
      </c>
      <c r="L20" s="84" t="s">
        <v>230</v>
      </c>
    </row>
    <row r="21" spans="1:12" s="11" customFormat="1" ht="175.5" customHeight="1">
      <c r="A21" s="140" t="s">
        <v>145</v>
      </c>
      <c r="B21" s="139" t="s">
        <v>240</v>
      </c>
      <c r="C21" s="121">
        <v>0</v>
      </c>
      <c r="D21" s="121">
        <v>0</v>
      </c>
      <c r="E21" s="121">
        <v>0</v>
      </c>
      <c r="F21" s="121">
        <v>0</v>
      </c>
      <c r="G21" s="121">
        <v>0</v>
      </c>
      <c r="H21" s="121">
        <v>8463.2000000000007</v>
      </c>
      <c r="I21" s="121">
        <f t="shared" si="5"/>
        <v>0</v>
      </c>
      <c r="J21" s="121">
        <f t="shared" si="5"/>
        <v>8463.2000000000007</v>
      </c>
      <c r="K21" s="122">
        <v>30797.5</v>
      </c>
      <c r="L21" s="73" t="s">
        <v>241</v>
      </c>
    </row>
    <row r="22" spans="1:12" s="11" customFormat="1" ht="155.25" customHeight="1">
      <c r="A22" s="104" t="s">
        <v>146</v>
      </c>
      <c r="B22" s="49" t="s">
        <v>158</v>
      </c>
      <c r="C22" s="119">
        <v>0</v>
      </c>
      <c r="D22" s="119">
        <v>0</v>
      </c>
      <c r="E22" s="119">
        <v>0</v>
      </c>
      <c r="F22" s="119">
        <v>0</v>
      </c>
      <c r="G22" s="119">
        <v>0</v>
      </c>
      <c r="H22" s="119">
        <v>9727.6</v>
      </c>
      <c r="I22" s="119">
        <f t="shared" si="5"/>
        <v>0</v>
      </c>
      <c r="J22" s="120">
        <f t="shared" si="5"/>
        <v>9727.6</v>
      </c>
      <c r="K22" s="120">
        <v>2077.6</v>
      </c>
      <c r="L22" s="73" t="s">
        <v>242</v>
      </c>
    </row>
    <row r="23" spans="1:12" s="11" customFormat="1" ht="102" customHeight="1">
      <c r="A23" s="58" t="s">
        <v>147</v>
      </c>
      <c r="B23" s="49" t="s">
        <v>149</v>
      </c>
      <c r="C23" s="119">
        <v>0</v>
      </c>
      <c r="D23" s="119">
        <v>0</v>
      </c>
      <c r="E23" s="119">
        <v>0</v>
      </c>
      <c r="F23" s="119">
        <v>0</v>
      </c>
      <c r="G23" s="119">
        <v>10000</v>
      </c>
      <c r="H23" s="119">
        <v>0</v>
      </c>
      <c r="I23" s="119">
        <f t="shared" si="5"/>
        <v>10000</v>
      </c>
      <c r="J23" s="120">
        <f t="shared" si="5"/>
        <v>0</v>
      </c>
      <c r="K23" s="120">
        <v>0</v>
      </c>
      <c r="L23" s="103" t="s">
        <v>243</v>
      </c>
    </row>
    <row r="24" spans="1:12" s="7" customFormat="1" ht="216.75" customHeight="1">
      <c r="A24" s="58" t="s">
        <v>148</v>
      </c>
      <c r="B24" s="49" t="s">
        <v>151</v>
      </c>
      <c r="C24" s="119">
        <v>408325.8</v>
      </c>
      <c r="D24" s="119">
        <v>274342.2</v>
      </c>
      <c r="E24" s="119">
        <v>0</v>
      </c>
      <c r="F24" s="119">
        <v>0</v>
      </c>
      <c r="G24" s="119">
        <v>0</v>
      </c>
      <c r="H24" s="121">
        <v>14062.4</v>
      </c>
      <c r="I24" s="119">
        <f t="shared" si="5"/>
        <v>408325.8</v>
      </c>
      <c r="J24" s="120">
        <f t="shared" si="5"/>
        <v>288404.60000000003</v>
      </c>
      <c r="K24" s="122">
        <v>32159.8</v>
      </c>
      <c r="L24" s="73" t="s">
        <v>244</v>
      </c>
    </row>
    <row r="25" spans="1:12" s="7" customFormat="1" ht="134.25" customHeight="1">
      <c r="A25" s="58" t="s">
        <v>150</v>
      </c>
      <c r="B25" s="49" t="s">
        <v>228</v>
      </c>
      <c r="C25" s="119">
        <v>0</v>
      </c>
      <c r="D25" s="119">
        <v>0</v>
      </c>
      <c r="E25" s="119">
        <v>0</v>
      </c>
      <c r="F25" s="119">
        <v>0</v>
      </c>
      <c r="G25" s="119">
        <v>0</v>
      </c>
      <c r="H25" s="119">
        <v>3668.9</v>
      </c>
      <c r="I25" s="119">
        <f t="shared" si="5"/>
        <v>0</v>
      </c>
      <c r="J25" s="120">
        <f t="shared" si="5"/>
        <v>3668.9</v>
      </c>
      <c r="K25" s="120">
        <v>3668.9</v>
      </c>
      <c r="L25" s="73" t="s">
        <v>245</v>
      </c>
    </row>
    <row r="26" spans="1:12" s="7" customFormat="1" ht="106.5" customHeight="1">
      <c r="A26" s="58" t="s">
        <v>152</v>
      </c>
      <c r="B26" s="49" t="s">
        <v>181</v>
      </c>
      <c r="C26" s="119">
        <v>0</v>
      </c>
      <c r="D26" s="119">
        <v>0</v>
      </c>
      <c r="E26" s="119">
        <v>0</v>
      </c>
      <c r="F26" s="119">
        <v>0</v>
      </c>
      <c r="G26" s="119">
        <v>150000</v>
      </c>
      <c r="H26" s="121">
        <v>17850</v>
      </c>
      <c r="I26" s="119">
        <f t="shared" si="5"/>
        <v>150000</v>
      </c>
      <c r="J26" s="120">
        <f t="shared" si="5"/>
        <v>17850</v>
      </c>
      <c r="K26" s="120">
        <v>25500</v>
      </c>
      <c r="L26" s="74" t="s">
        <v>246</v>
      </c>
    </row>
    <row r="27" spans="1:12" s="7" customFormat="1" ht="75.75" hidden="1" customHeight="1">
      <c r="A27" s="53" t="s">
        <v>153</v>
      </c>
      <c r="B27" s="48" t="s">
        <v>154</v>
      </c>
      <c r="C27" s="119">
        <v>199365.29999999993</v>
      </c>
      <c r="D27" s="119">
        <v>0</v>
      </c>
      <c r="E27" s="119">
        <v>0</v>
      </c>
      <c r="F27" s="119">
        <v>0</v>
      </c>
      <c r="G27" s="119">
        <v>18000</v>
      </c>
      <c r="H27" s="119">
        <v>0</v>
      </c>
      <c r="I27" s="119">
        <f t="shared" si="5"/>
        <v>217365.29999999993</v>
      </c>
      <c r="J27" s="120">
        <f t="shared" si="5"/>
        <v>0</v>
      </c>
      <c r="K27" s="120">
        <v>0</v>
      </c>
      <c r="L27" s="55" t="s">
        <v>155</v>
      </c>
    </row>
    <row r="28" spans="1:12" s="7" customFormat="1" ht="99.75" customHeight="1">
      <c r="A28" s="58" t="s">
        <v>231</v>
      </c>
      <c r="B28" s="49" t="s">
        <v>229</v>
      </c>
      <c r="C28" s="119">
        <v>0</v>
      </c>
      <c r="D28" s="119">
        <v>0</v>
      </c>
      <c r="E28" s="119">
        <v>0</v>
      </c>
      <c r="F28" s="119">
        <v>0</v>
      </c>
      <c r="G28" s="119">
        <v>0</v>
      </c>
      <c r="H28" s="119">
        <v>17850</v>
      </c>
      <c r="I28" s="119">
        <f t="shared" si="5"/>
        <v>0</v>
      </c>
      <c r="J28" s="120">
        <f t="shared" si="5"/>
        <v>17850</v>
      </c>
      <c r="K28" s="120">
        <v>25500</v>
      </c>
      <c r="L28" s="74" t="s">
        <v>247</v>
      </c>
    </row>
    <row r="29" spans="1:12" s="7" customFormat="1" ht="99" customHeight="1">
      <c r="A29" s="58" t="s">
        <v>153</v>
      </c>
      <c r="B29" s="49" t="s">
        <v>156</v>
      </c>
      <c r="C29" s="119">
        <v>0</v>
      </c>
      <c r="D29" s="119">
        <v>0</v>
      </c>
      <c r="E29" s="119">
        <v>0</v>
      </c>
      <c r="F29" s="119">
        <v>0</v>
      </c>
      <c r="G29" s="119">
        <v>0</v>
      </c>
      <c r="H29" s="121">
        <v>22044.5</v>
      </c>
      <c r="I29" s="119">
        <f t="shared" si="5"/>
        <v>0</v>
      </c>
      <c r="J29" s="120">
        <f t="shared" si="5"/>
        <v>22044.5</v>
      </c>
      <c r="K29" s="122">
        <v>25500</v>
      </c>
      <c r="L29" s="74" t="s">
        <v>248</v>
      </c>
    </row>
    <row r="30" spans="1:12" s="7" customFormat="1" ht="82.5" hidden="1" customHeight="1">
      <c r="A30" s="56"/>
      <c r="B30" s="34"/>
      <c r="C30" s="127"/>
      <c r="D30" s="127"/>
      <c r="E30" s="127"/>
      <c r="F30" s="127"/>
      <c r="G30" s="127"/>
      <c r="H30" s="127"/>
      <c r="I30" s="127"/>
      <c r="J30" s="128"/>
      <c r="K30" s="119"/>
      <c r="L30" s="57"/>
    </row>
    <row r="31" spans="1:12" s="7" customFormat="1" ht="352.5" customHeight="1">
      <c r="A31" s="153" t="s">
        <v>25</v>
      </c>
      <c r="B31" s="141" t="s">
        <v>28</v>
      </c>
      <c r="C31" s="156">
        <v>73703.199999999997</v>
      </c>
      <c r="D31" s="159">
        <v>28485.1</v>
      </c>
      <c r="E31" s="159">
        <v>0</v>
      </c>
      <c r="F31" s="159">
        <v>0</v>
      </c>
      <c r="G31" s="159">
        <v>1503900</v>
      </c>
      <c r="H31" s="159">
        <v>921990.2</v>
      </c>
      <c r="I31" s="156">
        <f t="shared" ref="I31:J31" si="6">C31+E31+G31</f>
        <v>1577603.2</v>
      </c>
      <c r="J31" s="156">
        <f t="shared" si="6"/>
        <v>950475.29999999993</v>
      </c>
      <c r="K31" s="156">
        <v>1027329.8</v>
      </c>
      <c r="L31" s="162" t="s">
        <v>249</v>
      </c>
    </row>
    <row r="32" spans="1:12" s="7" customFormat="1" ht="331.5" customHeight="1">
      <c r="A32" s="154"/>
      <c r="B32" s="142"/>
      <c r="C32" s="157"/>
      <c r="D32" s="160"/>
      <c r="E32" s="160"/>
      <c r="F32" s="160"/>
      <c r="G32" s="160"/>
      <c r="H32" s="160"/>
      <c r="I32" s="157"/>
      <c r="J32" s="157"/>
      <c r="K32" s="157"/>
      <c r="L32" s="163"/>
    </row>
    <row r="33" spans="1:12" s="7" customFormat="1" ht="2.25" customHeight="1">
      <c r="A33" s="155"/>
      <c r="B33" s="143"/>
      <c r="C33" s="158"/>
      <c r="D33" s="161"/>
      <c r="E33" s="161"/>
      <c r="F33" s="161"/>
      <c r="G33" s="161"/>
      <c r="H33" s="161"/>
      <c r="I33" s="158"/>
      <c r="J33" s="158"/>
      <c r="K33" s="158"/>
      <c r="L33" s="164"/>
    </row>
    <row r="34" spans="1:12" s="7" customFormat="1" ht="273.75" customHeight="1">
      <c r="A34" s="165" t="s">
        <v>159</v>
      </c>
      <c r="B34" s="141" t="s">
        <v>26</v>
      </c>
      <c r="C34" s="167">
        <v>0</v>
      </c>
      <c r="D34" s="167">
        <v>0</v>
      </c>
      <c r="E34" s="167">
        <v>0</v>
      </c>
      <c r="F34" s="167">
        <v>0</v>
      </c>
      <c r="G34" s="167">
        <v>1423200</v>
      </c>
      <c r="H34" s="167">
        <v>176089.1</v>
      </c>
      <c r="I34" s="167">
        <f t="shared" ref="I34:J36" si="7">C34+E34+G34</f>
        <v>1423200</v>
      </c>
      <c r="J34" s="167">
        <f t="shared" si="7"/>
        <v>176089.1</v>
      </c>
      <c r="K34" s="167">
        <v>222811</v>
      </c>
      <c r="L34" s="168" t="s">
        <v>250</v>
      </c>
    </row>
    <row r="35" spans="1:12" s="7" customFormat="1" ht="212.25" customHeight="1">
      <c r="A35" s="166"/>
      <c r="B35" s="143"/>
      <c r="C35" s="167"/>
      <c r="D35" s="167"/>
      <c r="E35" s="167"/>
      <c r="F35" s="167"/>
      <c r="G35" s="167"/>
      <c r="H35" s="167"/>
      <c r="I35" s="167"/>
      <c r="J35" s="167"/>
      <c r="K35" s="167"/>
      <c r="L35" s="169"/>
    </row>
    <row r="36" spans="1:12" s="7" customFormat="1" ht="151.5" customHeight="1">
      <c r="A36" s="165" t="s">
        <v>160</v>
      </c>
      <c r="B36" s="170" t="s">
        <v>20</v>
      </c>
      <c r="C36" s="156">
        <v>0</v>
      </c>
      <c r="D36" s="156">
        <v>0</v>
      </c>
      <c r="E36" s="156">
        <v>0</v>
      </c>
      <c r="F36" s="156">
        <v>0</v>
      </c>
      <c r="G36" s="156">
        <v>40000</v>
      </c>
      <c r="H36" s="156">
        <v>4974.8</v>
      </c>
      <c r="I36" s="156">
        <f>C36+E36+G36</f>
        <v>40000</v>
      </c>
      <c r="J36" s="156">
        <f t="shared" si="7"/>
        <v>4974.8</v>
      </c>
      <c r="K36" s="156">
        <v>5225.2</v>
      </c>
      <c r="L36" s="162" t="s">
        <v>251</v>
      </c>
    </row>
    <row r="37" spans="1:12" s="7" customFormat="1" ht="241.5" customHeight="1">
      <c r="A37" s="166"/>
      <c r="B37" s="171"/>
      <c r="C37" s="158"/>
      <c r="D37" s="158"/>
      <c r="E37" s="158"/>
      <c r="F37" s="158"/>
      <c r="G37" s="158"/>
      <c r="H37" s="158"/>
      <c r="I37" s="158"/>
      <c r="J37" s="158"/>
      <c r="K37" s="158"/>
      <c r="L37" s="164"/>
    </row>
    <row r="38" spans="1:12" ht="104.25" customHeight="1">
      <c r="A38" s="58"/>
      <c r="B38" s="39" t="s">
        <v>166</v>
      </c>
      <c r="C38" s="123">
        <f>C39</f>
        <v>269328.09999999998</v>
      </c>
      <c r="D38" s="123">
        <f t="shared" ref="D38:H38" si="8">D39</f>
        <v>41.7</v>
      </c>
      <c r="E38" s="123">
        <f t="shared" si="8"/>
        <v>0</v>
      </c>
      <c r="F38" s="123">
        <f t="shared" si="8"/>
        <v>0</v>
      </c>
      <c r="G38" s="123">
        <f t="shared" si="8"/>
        <v>0</v>
      </c>
      <c r="H38" s="123">
        <f t="shared" si="8"/>
        <v>0</v>
      </c>
      <c r="I38" s="123">
        <f>C38+E38+G38</f>
        <v>269328.09999999998</v>
      </c>
      <c r="J38" s="123">
        <f>D38+F38+H38</f>
        <v>41.7</v>
      </c>
      <c r="K38" s="123">
        <f>K39</f>
        <v>41.7</v>
      </c>
      <c r="L38" s="59"/>
    </row>
    <row r="39" spans="1:12" ht="160.5" customHeight="1">
      <c r="A39" s="99" t="s">
        <v>165</v>
      </c>
      <c r="B39" s="49" t="s">
        <v>162</v>
      </c>
      <c r="C39" s="119">
        <f>C40+C41+C42+C43+C44</f>
        <v>269328.09999999998</v>
      </c>
      <c r="D39" s="119">
        <f t="shared" ref="D39:H39" si="9">D40+D41</f>
        <v>41.7</v>
      </c>
      <c r="E39" s="119">
        <f t="shared" si="9"/>
        <v>0</v>
      </c>
      <c r="F39" s="119">
        <f t="shared" si="9"/>
        <v>0</v>
      </c>
      <c r="G39" s="119">
        <f t="shared" si="9"/>
        <v>0</v>
      </c>
      <c r="H39" s="119">
        <f t="shared" si="9"/>
        <v>0</v>
      </c>
      <c r="I39" s="119">
        <f>C39+E39+G39</f>
        <v>269328.09999999998</v>
      </c>
      <c r="J39" s="119">
        <f>D39+F39+H39</f>
        <v>41.7</v>
      </c>
      <c r="K39" s="119">
        <f>K40+K41</f>
        <v>41.7</v>
      </c>
      <c r="L39" s="61"/>
    </row>
    <row r="40" spans="1:12" s="11" customFormat="1" ht="84.75" customHeight="1">
      <c r="A40" s="99" t="s">
        <v>164</v>
      </c>
      <c r="B40" s="49" t="s">
        <v>168</v>
      </c>
      <c r="C40" s="119">
        <v>248871.1</v>
      </c>
      <c r="D40" s="119">
        <v>41.7</v>
      </c>
      <c r="E40" s="119">
        <v>0</v>
      </c>
      <c r="F40" s="119">
        <v>0</v>
      </c>
      <c r="G40" s="119">
        <v>0</v>
      </c>
      <c r="H40" s="119">
        <v>0</v>
      </c>
      <c r="I40" s="119">
        <f>C40</f>
        <v>248871.1</v>
      </c>
      <c r="J40" s="119">
        <v>41.7</v>
      </c>
      <c r="K40" s="119">
        <v>41.7</v>
      </c>
      <c r="L40" s="62" t="s">
        <v>252</v>
      </c>
    </row>
    <row r="41" spans="1:12" s="21" customFormat="1" ht="97.5" hidden="1" customHeight="1">
      <c r="A41" s="100" t="s">
        <v>163</v>
      </c>
      <c r="B41" s="101" t="s">
        <v>161</v>
      </c>
      <c r="C41" s="129">
        <v>0</v>
      </c>
      <c r="D41" s="129">
        <v>0</v>
      </c>
      <c r="E41" s="129">
        <v>0</v>
      </c>
      <c r="F41" s="129">
        <v>0</v>
      </c>
      <c r="G41" s="129">
        <v>0</v>
      </c>
      <c r="H41" s="129">
        <v>0</v>
      </c>
      <c r="I41" s="129">
        <f>C41</f>
        <v>0</v>
      </c>
      <c r="J41" s="129">
        <v>0</v>
      </c>
      <c r="K41" s="129">
        <v>0</v>
      </c>
      <c r="L41" s="62"/>
    </row>
    <row r="42" spans="1:12" s="21" customFormat="1" ht="68.25" customHeight="1">
      <c r="A42" s="60" t="s">
        <v>163</v>
      </c>
      <c r="B42" s="102" t="s">
        <v>219</v>
      </c>
      <c r="C42" s="121">
        <v>6777</v>
      </c>
      <c r="D42" s="121">
        <v>0</v>
      </c>
      <c r="E42" s="121">
        <v>0</v>
      </c>
      <c r="F42" s="121">
        <v>0</v>
      </c>
      <c r="G42" s="121">
        <v>0</v>
      </c>
      <c r="H42" s="121">
        <v>0</v>
      </c>
      <c r="I42" s="119">
        <f t="shared" ref="I42:I44" si="10">C42</f>
        <v>6777</v>
      </c>
      <c r="J42" s="119">
        <v>0</v>
      </c>
      <c r="K42" s="119">
        <v>0</v>
      </c>
      <c r="L42" s="62" t="s">
        <v>253</v>
      </c>
    </row>
    <row r="43" spans="1:12" s="21" customFormat="1" ht="88.5" customHeight="1">
      <c r="A43" s="60" t="s">
        <v>218</v>
      </c>
      <c r="B43" s="102" t="s">
        <v>220</v>
      </c>
      <c r="C43" s="121">
        <v>6840</v>
      </c>
      <c r="D43" s="121">
        <v>0</v>
      </c>
      <c r="E43" s="121">
        <v>0</v>
      </c>
      <c r="F43" s="121">
        <v>0</v>
      </c>
      <c r="G43" s="121">
        <v>0</v>
      </c>
      <c r="H43" s="121">
        <v>0</v>
      </c>
      <c r="I43" s="119">
        <f t="shared" si="10"/>
        <v>6840</v>
      </c>
      <c r="J43" s="119">
        <v>0</v>
      </c>
      <c r="K43" s="119">
        <v>0</v>
      </c>
      <c r="L43" s="62" t="s">
        <v>254</v>
      </c>
    </row>
    <row r="44" spans="1:12" s="21" customFormat="1" ht="127.5" customHeight="1">
      <c r="A44" s="60" t="s">
        <v>225</v>
      </c>
      <c r="B44" s="102" t="s">
        <v>221</v>
      </c>
      <c r="C44" s="121">
        <v>6840</v>
      </c>
      <c r="D44" s="121">
        <v>0</v>
      </c>
      <c r="E44" s="121">
        <v>0</v>
      </c>
      <c r="F44" s="121">
        <v>0</v>
      </c>
      <c r="G44" s="121">
        <v>0</v>
      </c>
      <c r="H44" s="121">
        <v>0</v>
      </c>
      <c r="I44" s="119">
        <f t="shared" si="10"/>
        <v>6840</v>
      </c>
      <c r="J44" s="119">
        <v>0</v>
      </c>
      <c r="K44" s="119">
        <v>0</v>
      </c>
      <c r="L44" s="62" t="s">
        <v>255</v>
      </c>
    </row>
    <row r="45" spans="1:12" s="21" customFormat="1" ht="24.75" customHeight="1">
      <c r="A45" s="63"/>
      <c r="B45" s="40"/>
      <c r="C45" s="130"/>
      <c r="D45" s="131"/>
      <c r="E45" s="130"/>
      <c r="F45" s="130"/>
      <c r="G45" s="130"/>
      <c r="H45" s="130"/>
      <c r="I45" s="130"/>
      <c r="J45" s="130"/>
      <c r="K45" s="130"/>
      <c r="L45" s="64"/>
    </row>
    <row r="46" spans="1:12" s="33" customFormat="1" ht="49.5" customHeight="1">
      <c r="A46" s="65" t="s">
        <v>14</v>
      </c>
      <c r="B46" s="35" t="s">
        <v>139</v>
      </c>
      <c r="C46" s="123">
        <f>C48</f>
        <v>0</v>
      </c>
      <c r="D46" s="123">
        <f t="shared" ref="D46:K46" si="11">D48</f>
        <v>0</v>
      </c>
      <c r="E46" s="123">
        <f t="shared" si="11"/>
        <v>0</v>
      </c>
      <c r="F46" s="123">
        <f t="shared" si="11"/>
        <v>0</v>
      </c>
      <c r="G46" s="123">
        <f t="shared" si="11"/>
        <v>58200</v>
      </c>
      <c r="H46" s="123">
        <f t="shared" si="11"/>
        <v>56145.89</v>
      </c>
      <c r="I46" s="123">
        <f t="shared" si="11"/>
        <v>58200</v>
      </c>
      <c r="J46" s="123">
        <f t="shared" si="11"/>
        <v>56145.89</v>
      </c>
      <c r="K46" s="123">
        <f t="shared" si="11"/>
        <v>56145.9</v>
      </c>
      <c r="L46" s="51"/>
    </row>
    <row r="47" spans="1:12" s="21" customFormat="1" ht="27.75" customHeight="1">
      <c r="A47" s="66"/>
      <c r="B47" s="48" t="s">
        <v>21</v>
      </c>
      <c r="C47" s="119"/>
      <c r="D47" s="119"/>
      <c r="E47" s="119"/>
      <c r="F47" s="119"/>
      <c r="G47" s="119"/>
      <c r="H47" s="119"/>
      <c r="I47" s="119"/>
      <c r="J47" s="120"/>
      <c r="K47" s="120"/>
      <c r="L47" s="67"/>
    </row>
    <row r="48" spans="1:12" s="32" customFormat="1" ht="74.25" customHeight="1">
      <c r="A48" s="66"/>
      <c r="B48" s="35" t="s">
        <v>167</v>
      </c>
      <c r="C48" s="123">
        <f>SUM(C49:C108)</f>
        <v>0</v>
      </c>
      <c r="D48" s="123">
        <f t="shared" ref="D48:K48" si="12">SUM(D49:D108)</f>
        <v>0</v>
      </c>
      <c r="E48" s="123">
        <f t="shared" si="12"/>
        <v>0</v>
      </c>
      <c r="F48" s="123">
        <f t="shared" si="12"/>
        <v>0</v>
      </c>
      <c r="G48" s="123">
        <f t="shared" si="12"/>
        <v>58200</v>
      </c>
      <c r="H48" s="123">
        <f t="shared" si="12"/>
        <v>56145.89</v>
      </c>
      <c r="I48" s="123">
        <f t="shared" si="12"/>
        <v>58200</v>
      </c>
      <c r="J48" s="123">
        <f t="shared" si="12"/>
        <v>56145.89</v>
      </c>
      <c r="K48" s="123">
        <f t="shared" si="12"/>
        <v>56145.9</v>
      </c>
      <c r="L48" s="68"/>
    </row>
    <row r="49" spans="1:12" s="32" customFormat="1" ht="72.75" customHeight="1">
      <c r="A49" s="66"/>
      <c r="B49" s="49" t="s">
        <v>227</v>
      </c>
      <c r="C49" s="123">
        <v>0</v>
      </c>
      <c r="D49" s="123">
        <v>0</v>
      </c>
      <c r="E49" s="123">
        <v>0</v>
      </c>
      <c r="F49" s="123">
        <v>0</v>
      </c>
      <c r="G49" s="119">
        <v>58200</v>
      </c>
      <c r="H49" s="119">
        <v>56145.89</v>
      </c>
      <c r="I49" s="119">
        <v>58200</v>
      </c>
      <c r="J49" s="119">
        <v>56145.89</v>
      </c>
      <c r="K49" s="123">
        <v>56145.9</v>
      </c>
      <c r="L49" s="68"/>
    </row>
    <row r="50" spans="1:12" s="21" customFormat="1" ht="51.75" hidden="1" customHeight="1">
      <c r="A50" s="53" t="s">
        <v>36</v>
      </c>
      <c r="B50" s="112" t="s">
        <v>37</v>
      </c>
      <c r="C50" s="119"/>
      <c r="D50" s="119"/>
      <c r="E50" s="119"/>
      <c r="F50" s="119"/>
      <c r="G50" s="119"/>
      <c r="H50" s="119"/>
      <c r="I50" s="119"/>
      <c r="J50" s="120"/>
      <c r="K50" s="120" t="s">
        <v>226</v>
      </c>
      <c r="L50" s="52" t="s">
        <v>217</v>
      </c>
    </row>
    <row r="51" spans="1:12" s="21" customFormat="1" ht="29.25" hidden="1" customHeight="1">
      <c r="A51" s="53" t="s">
        <v>38</v>
      </c>
      <c r="B51" s="112" t="s">
        <v>39</v>
      </c>
      <c r="C51" s="119"/>
      <c r="D51" s="119"/>
      <c r="E51" s="119"/>
      <c r="F51" s="119"/>
      <c r="G51" s="119"/>
      <c r="H51" s="119"/>
      <c r="I51" s="119"/>
      <c r="J51" s="120"/>
      <c r="K51" s="120"/>
      <c r="L51" s="52" t="s">
        <v>216</v>
      </c>
    </row>
    <row r="52" spans="1:12" s="21" customFormat="1" ht="23.25" hidden="1" customHeight="1">
      <c r="A52" s="53" t="s">
        <v>40</v>
      </c>
      <c r="B52" s="112" t="s">
        <v>41</v>
      </c>
      <c r="C52" s="119"/>
      <c r="D52" s="119"/>
      <c r="E52" s="119"/>
      <c r="F52" s="119"/>
      <c r="G52" s="119"/>
      <c r="H52" s="119"/>
      <c r="I52" s="119"/>
      <c r="J52" s="120"/>
      <c r="K52" s="120"/>
      <c r="L52" s="52" t="s">
        <v>215</v>
      </c>
    </row>
    <row r="53" spans="1:12" s="21" customFormat="1" ht="27" hidden="1" customHeight="1">
      <c r="A53" s="69" t="s">
        <v>42</v>
      </c>
      <c r="B53" s="112" t="s">
        <v>43</v>
      </c>
      <c r="C53" s="119"/>
      <c r="D53" s="119"/>
      <c r="E53" s="119"/>
      <c r="F53" s="119"/>
      <c r="G53" s="119"/>
      <c r="H53" s="119"/>
      <c r="I53" s="119"/>
      <c r="J53" s="120"/>
      <c r="K53" s="120"/>
      <c r="L53" s="52" t="s">
        <v>214</v>
      </c>
    </row>
    <row r="54" spans="1:12" s="21" customFormat="1" ht="17.25" hidden="1" customHeight="1">
      <c r="A54" s="69" t="s">
        <v>44</v>
      </c>
      <c r="B54" s="112" t="s">
        <v>45</v>
      </c>
      <c r="C54" s="119"/>
      <c r="D54" s="119"/>
      <c r="E54" s="119"/>
      <c r="F54" s="119"/>
      <c r="G54" s="119"/>
      <c r="H54" s="119"/>
      <c r="I54" s="119"/>
      <c r="J54" s="120"/>
      <c r="K54" s="120"/>
      <c r="L54" s="52" t="s">
        <v>213</v>
      </c>
    </row>
    <row r="55" spans="1:12" s="21" customFormat="1" ht="22.5" hidden="1" customHeight="1">
      <c r="A55" s="69" t="s">
        <v>46</v>
      </c>
      <c r="B55" s="112" t="s">
        <v>47</v>
      </c>
      <c r="C55" s="119"/>
      <c r="D55" s="119"/>
      <c r="E55" s="119"/>
      <c r="F55" s="119"/>
      <c r="G55" s="119"/>
      <c r="H55" s="119"/>
      <c r="I55" s="119"/>
      <c r="J55" s="120"/>
      <c r="K55" s="120"/>
      <c r="L55" s="52" t="s">
        <v>212</v>
      </c>
    </row>
    <row r="56" spans="1:12" s="21" customFormat="1" ht="24.75" hidden="1" customHeight="1">
      <c r="A56" s="69" t="s">
        <v>48</v>
      </c>
      <c r="B56" s="112" t="s">
        <v>17</v>
      </c>
      <c r="C56" s="119"/>
      <c r="D56" s="119"/>
      <c r="E56" s="119"/>
      <c r="F56" s="119"/>
      <c r="G56" s="119"/>
      <c r="H56" s="119"/>
      <c r="I56" s="119"/>
      <c r="J56" s="120"/>
      <c r="K56" s="120">
        <v>0</v>
      </c>
      <c r="L56" s="52" t="s">
        <v>211</v>
      </c>
    </row>
    <row r="57" spans="1:12" s="21" customFormat="1" ht="19.5" hidden="1" customHeight="1">
      <c r="A57" s="69" t="s">
        <v>49</v>
      </c>
      <c r="B57" s="112" t="s">
        <v>50</v>
      </c>
      <c r="C57" s="119"/>
      <c r="D57" s="119"/>
      <c r="E57" s="119"/>
      <c r="F57" s="119"/>
      <c r="G57" s="119"/>
      <c r="H57" s="119"/>
      <c r="I57" s="119"/>
      <c r="J57" s="120"/>
      <c r="K57" s="120">
        <v>0</v>
      </c>
      <c r="L57" s="52" t="s">
        <v>210</v>
      </c>
    </row>
    <row r="58" spans="1:12" s="21" customFormat="1" ht="25.5" hidden="1" customHeight="1">
      <c r="A58" s="69" t="s">
        <v>51</v>
      </c>
      <c r="B58" s="112" t="s">
        <v>52</v>
      </c>
      <c r="C58" s="119"/>
      <c r="D58" s="119"/>
      <c r="E58" s="119"/>
      <c r="F58" s="119"/>
      <c r="G58" s="119"/>
      <c r="H58" s="119"/>
      <c r="I58" s="119"/>
      <c r="J58" s="120"/>
      <c r="K58" s="120"/>
      <c r="L58" s="52" t="s">
        <v>209</v>
      </c>
    </row>
    <row r="59" spans="1:12" s="21" customFormat="1" ht="20.25" hidden="1" customHeight="1">
      <c r="A59" s="69" t="s">
        <v>53</v>
      </c>
      <c r="B59" s="112" t="s">
        <v>54</v>
      </c>
      <c r="C59" s="119"/>
      <c r="D59" s="119"/>
      <c r="E59" s="119"/>
      <c r="F59" s="119"/>
      <c r="G59" s="119"/>
      <c r="H59" s="119"/>
      <c r="I59" s="119"/>
      <c r="J59" s="120"/>
      <c r="K59" s="120">
        <v>0</v>
      </c>
      <c r="L59" s="52" t="s">
        <v>208</v>
      </c>
    </row>
    <row r="60" spans="1:12" s="21" customFormat="1" ht="24.75" hidden="1" customHeight="1">
      <c r="A60" s="69" t="s">
        <v>55</v>
      </c>
      <c r="B60" s="112" t="s">
        <v>56</v>
      </c>
      <c r="C60" s="119"/>
      <c r="D60" s="119"/>
      <c r="E60" s="119"/>
      <c r="F60" s="119"/>
      <c r="G60" s="119"/>
      <c r="H60" s="119"/>
      <c r="I60" s="119"/>
      <c r="J60" s="120"/>
      <c r="K60" s="120" t="s">
        <v>226</v>
      </c>
      <c r="L60" s="52" t="s">
        <v>207</v>
      </c>
    </row>
    <row r="61" spans="1:12" s="21" customFormat="1" ht="23.25" hidden="1" customHeight="1">
      <c r="A61" s="69" t="s">
        <v>57</v>
      </c>
      <c r="B61" s="112" t="s">
        <v>58</v>
      </c>
      <c r="C61" s="119"/>
      <c r="D61" s="119"/>
      <c r="E61" s="119"/>
      <c r="F61" s="119"/>
      <c r="G61" s="119"/>
      <c r="H61" s="119"/>
      <c r="I61" s="119"/>
      <c r="J61" s="120"/>
      <c r="K61" s="120">
        <v>0</v>
      </c>
      <c r="L61" s="54" t="s">
        <v>200</v>
      </c>
    </row>
    <row r="62" spans="1:12" s="21" customFormat="1" ht="27.75" hidden="1" customHeight="1">
      <c r="A62" s="69" t="s">
        <v>59</v>
      </c>
      <c r="B62" s="112" t="s">
        <v>60</v>
      </c>
      <c r="C62" s="119"/>
      <c r="D62" s="119"/>
      <c r="E62" s="119"/>
      <c r="F62" s="119"/>
      <c r="G62" s="119"/>
      <c r="H62" s="119"/>
      <c r="I62" s="119"/>
      <c r="J62" s="120"/>
      <c r="K62" s="120">
        <v>0</v>
      </c>
      <c r="L62" s="54" t="s">
        <v>200</v>
      </c>
    </row>
    <row r="63" spans="1:12" s="21" customFormat="1" ht="0.75" hidden="1" customHeight="1">
      <c r="A63" s="69" t="s">
        <v>61</v>
      </c>
      <c r="B63" s="112" t="s">
        <v>62</v>
      </c>
      <c r="C63" s="119"/>
      <c r="D63" s="119"/>
      <c r="E63" s="119"/>
      <c r="F63" s="119"/>
      <c r="G63" s="119"/>
      <c r="H63" s="119"/>
      <c r="I63" s="119"/>
      <c r="J63" s="120"/>
      <c r="K63" s="120">
        <v>0</v>
      </c>
      <c r="L63" s="54" t="s">
        <v>200</v>
      </c>
    </row>
    <row r="64" spans="1:12" s="21" customFormat="1" ht="36.75" hidden="1" customHeight="1">
      <c r="A64" s="69" t="s">
        <v>63</v>
      </c>
      <c r="B64" s="112" t="s">
        <v>64</v>
      </c>
      <c r="C64" s="119"/>
      <c r="D64" s="119"/>
      <c r="E64" s="119"/>
      <c r="F64" s="119"/>
      <c r="G64" s="119"/>
      <c r="H64" s="119"/>
      <c r="I64" s="119"/>
      <c r="J64" s="120"/>
      <c r="K64" s="120">
        <v>0</v>
      </c>
      <c r="L64" s="54" t="s">
        <v>206</v>
      </c>
    </row>
    <row r="65" spans="1:12" s="21" customFormat="1" ht="34.5" hidden="1" customHeight="1">
      <c r="A65" s="69" t="s">
        <v>65</v>
      </c>
      <c r="B65" s="111" t="s">
        <v>66</v>
      </c>
      <c r="C65" s="119"/>
      <c r="D65" s="119"/>
      <c r="E65" s="119"/>
      <c r="F65" s="119"/>
      <c r="G65" s="119"/>
      <c r="H65" s="119"/>
      <c r="I65" s="119"/>
      <c r="J65" s="120"/>
      <c r="K65" s="120"/>
      <c r="L65" s="52" t="s">
        <v>205</v>
      </c>
    </row>
    <row r="66" spans="1:12" s="21" customFormat="1" ht="34.5" hidden="1" customHeight="1">
      <c r="A66" s="69" t="s">
        <v>67</v>
      </c>
      <c r="B66" s="111" t="s">
        <v>68</v>
      </c>
      <c r="C66" s="119"/>
      <c r="D66" s="119"/>
      <c r="E66" s="119"/>
      <c r="F66" s="119"/>
      <c r="G66" s="119"/>
      <c r="H66" s="119"/>
      <c r="I66" s="119"/>
      <c r="J66" s="120"/>
      <c r="K66" s="120">
        <v>0</v>
      </c>
      <c r="L66" s="54" t="s">
        <v>200</v>
      </c>
    </row>
    <row r="67" spans="1:12" s="21" customFormat="1" ht="37.5" hidden="1" customHeight="1">
      <c r="A67" s="69" t="s">
        <v>69</v>
      </c>
      <c r="B67" s="112" t="s">
        <v>70</v>
      </c>
      <c r="C67" s="119"/>
      <c r="D67" s="119"/>
      <c r="E67" s="119"/>
      <c r="F67" s="119"/>
      <c r="G67" s="119"/>
      <c r="H67" s="119"/>
      <c r="I67" s="119"/>
      <c r="J67" s="120"/>
      <c r="K67" s="120">
        <v>0</v>
      </c>
      <c r="L67" s="52" t="s">
        <v>204</v>
      </c>
    </row>
    <row r="68" spans="1:12" s="21" customFormat="1" ht="18" hidden="1" customHeight="1">
      <c r="A68" s="69" t="s">
        <v>71</v>
      </c>
      <c r="B68" s="112" t="s">
        <v>72</v>
      </c>
      <c r="C68" s="119"/>
      <c r="D68" s="119"/>
      <c r="E68" s="119"/>
      <c r="F68" s="119"/>
      <c r="G68" s="119"/>
      <c r="H68" s="119"/>
      <c r="I68" s="119"/>
      <c r="J68" s="120"/>
      <c r="K68" s="120"/>
      <c r="L68" s="52" t="s">
        <v>203</v>
      </c>
    </row>
    <row r="69" spans="1:12" s="21" customFormat="1" ht="24.75" hidden="1" customHeight="1">
      <c r="A69" s="69" t="s">
        <v>73</v>
      </c>
      <c r="B69" s="111" t="s">
        <v>74</v>
      </c>
      <c r="C69" s="119"/>
      <c r="D69" s="119"/>
      <c r="E69" s="119"/>
      <c r="F69" s="119"/>
      <c r="G69" s="119"/>
      <c r="H69" s="119"/>
      <c r="I69" s="119"/>
      <c r="J69" s="120"/>
      <c r="K69" s="120"/>
      <c r="L69" s="52" t="s">
        <v>202</v>
      </c>
    </row>
    <row r="70" spans="1:12" s="21" customFormat="1" ht="30.75" hidden="1" customHeight="1">
      <c r="A70" s="69" t="s">
        <v>75</v>
      </c>
      <c r="B70" s="111" t="s">
        <v>76</v>
      </c>
      <c r="C70" s="119"/>
      <c r="D70" s="119"/>
      <c r="E70" s="119"/>
      <c r="F70" s="119"/>
      <c r="G70" s="119"/>
      <c r="H70" s="119"/>
      <c r="I70" s="119"/>
      <c r="J70" s="120"/>
      <c r="K70" s="120"/>
      <c r="L70" s="52" t="s">
        <v>201</v>
      </c>
    </row>
    <row r="71" spans="1:12" s="21" customFormat="1" ht="20.25" hidden="1" customHeight="1">
      <c r="A71" s="69" t="s">
        <v>77</v>
      </c>
      <c r="B71" s="113" t="s">
        <v>78</v>
      </c>
      <c r="C71" s="119"/>
      <c r="D71" s="119"/>
      <c r="E71" s="119"/>
      <c r="F71" s="119"/>
      <c r="G71" s="119"/>
      <c r="H71" s="119"/>
      <c r="I71" s="119"/>
      <c r="J71" s="120"/>
      <c r="K71" s="120">
        <v>0</v>
      </c>
      <c r="L71" s="54" t="s">
        <v>200</v>
      </c>
    </row>
    <row r="72" spans="1:12" s="21" customFormat="1" ht="25.5" hidden="1" customHeight="1">
      <c r="A72" s="69" t="s">
        <v>79</v>
      </c>
      <c r="B72" s="113" t="s">
        <v>80</v>
      </c>
      <c r="C72" s="119"/>
      <c r="D72" s="119"/>
      <c r="E72" s="119"/>
      <c r="F72" s="119"/>
      <c r="G72" s="119"/>
      <c r="H72" s="119"/>
      <c r="I72" s="119"/>
      <c r="J72" s="120"/>
      <c r="K72" s="120">
        <v>0</v>
      </c>
      <c r="L72" s="54" t="s">
        <v>200</v>
      </c>
    </row>
    <row r="73" spans="1:12" s="21" customFormat="1" ht="27.75" hidden="1" customHeight="1">
      <c r="A73" s="69" t="s">
        <v>81</v>
      </c>
      <c r="B73" s="114" t="s">
        <v>140</v>
      </c>
      <c r="C73" s="119"/>
      <c r="D73" s="119"/>
      <c r="E73" s="119"/>
      <c r="F73" s="119"/>
      <c r="G73" s="119"/>
      <c r="H73" s="119"/>
      <c r="I73" s="119"/>
      <c r="J73" s="120"/>
      <c r="K73" s="120">
        <v>0</v>
      </c>
      <c r="L73" s="54" t="s">
        <v>200</v>
      </c>
    </row>
    <row r="74" spans="1:12" s="21" customFormat="1" ht="24.75" hidden="1" customHeight="1">
      <c r="A74" s="69" t="s">
        <v>82</v>
      </c>
      <c r="B74" s="111" t="s">
        <v>141</v>
      </c>
      <c r="C74" s="119"/>
      <c r="D74" s="119"/>
      <c r="E74" s="119"/>
      <c r="F74" s="119"/>
      <c r="G74" s="119"/>
      <c r="H74" s="119"/>
      <c r="I74" s="119"/>
      <c r="J74" s="120"/>
      <c r="K74" s="120">
        <v>0</v>
      </c>
      <c r="L74" s="54" t="s">
        <v>200</v>
      </c>
    </row>
    <row r="75" spans="1:12" s="21" customFormat="1" ht="17.25" hidden="1" customHeight="1">
      <c r="A75" s="69" t="s">
        <v>83</v>
      </c>
      <c r="B75" s="111" t="s">
        <v>169</v>
      </c>
      <c r="C75" s="132"/>
      <c r="D75" s="132"/>
      <c r="E75" s="132"/>
      <c r="F75" s="132"/>
      <c r="G75" s="132"/>
      <c r="H75" s="132"/>
      <c r="I75" s="119"/>
      <c r="J75" s="120"/>
      <c r="K75" s="120">
        <v>0</v>
      </c>
      <c r="L75" s="70" t="s">
        <v>180</v>
      </c>
    </row>
    <row r="76" spans="1:12" s="21" customFormat="1" ht="10.5" hidden="1" customHeight="1">
      <c r="A76" s="69" t="s">
        <v>85</v>
      </c>
      <c r="B76" s="111" t="s">
        <v>170</v>
      </c>
      <c r="C76" s="132"/>
      <c r="D76" s="132"/>
      <c r="E76" s="132"/>
      <c r="F76" s="132"/>
      <c r="G76" s="132"/>
      <c r="H76" s="132"/>
      <c r="I76" s="119"/>
      <c r="J76" s="120"/>
      <c r="K76" s="120">
        <v>0</v>
      </c>
      <c r="L76" s="70" t="s">
        <v>179</v>
      </c>
    </row>
    <row r="77" spans="1:12" s="21" customFormat="1" ht="3" hidden="1" customHeight="1">
      <c r="A77" s="69" t="s">
        <v>86</v>
      </c>
      <c r="B77" s="111" t="s">
        <v>171</v>
      </c>
      <c r="C77" s="132"/>
      <c r="D77" s="132"/>
      <c r="E77" s="132"/>
      <c r="F77" s="132"/>
      <c r="G77" s="132"/>
      <c r="H77" s="132"/>
      <c r="I77" s="119"/>
      <c r="J77" s="120"/>
      <c r="K77" s="120">
        <v>0</v>
      </c>
      <c r="L77" s="70" t="s">
        <v>178</v>
      </c>
    </row>
    <row r="78" spans="1:12" s="21" customFormat="1" ht="18" hidden="1" customHeight="1">
      <c r="A78" s="69" t="s">
        <v>88</v>
      </c>
      <c r="B78" s="115" t="s">
        <v>84</v>
      </c>
      <c r="C78" s="133"/>
      <c r="D78" s="133"/>
      <c r="E78" s="133"/>
      <c r="F78" s="119"/>
      <c r="G78" s="119"/>
      <c r="H78" s="119"/>
      <c r="I78" s="119"/>
      <c r="J78" s="120"/>
      <c r="K78" s="119"/>
      <c r="L78" s="52" t="s">
        <v>186</v>
      </c>
    </row>
    <row r="79" spans="1:12" s="21" customFormat="1" ht="18" hidden="1" customHeight="1">
      <c r="A79" s="69" t="s">
        <v>90</v>
      </c>
      <c r="B79" s="115" t="s">
        <v>29</v>
      </c>
      <c r="C79" s="133"/>
      <c r="D79" s="133"/>
      <c r="E79" s="133"/>
      <c r="F79" s="133"/>
      <c r="G79" s="133"/>
      <c r="H79" s="119"/>
      <c r="I79" s="119"/>
      <c r="J79" s="120"/>
      <c r="K79" s="119"/>
      <c r="L79" s="52" t="s">
        <v>186</v>
      </c>
    </row>
    <row r="80" spans="1:12" s="21" customFormat="1" ht="18" hidden="1" customHeight="1">
      <c r="A80" s="69" t="s">
        <v>92</v>
      </c>
      <c r="B80" s="116" t="s">
        <v>87</v>
      </c>
      <c r="C80" s="133"/>
      <c r="D80" s="133"/>
      <c r="E80" s="133"/>
      <c r="F80" s="119"/>
      <c r="G80" s="119"/>
      <c r="H80" s="119"/>
      <c r="I80" s="119"/>
      <c r="J80" s="120"/>
      <c r="K80" s="119"/>
      <c r="L80" s="52" t="s">
        <v>186</v>
      </c>
    </row>
    <row r="81" spans="1:24" s="21" customFormat="1" ht="17.25" hidden="1" customHeight="1">
      <c r="A81" s="69" t="s">
        <v>94</v>
      </c>
      <c r="B81" s="116" t="s">
        <v>89</v>
      </c>
      <c r="C81" s="133"/>
      <c r="D81" s="133"/>
      <c r="E81" s="133"/>
      <c r="F81" s="119"/>
      <c r="G81" s="119"/>
      <c r="H81" s="119"/>
      <c r="I81" s="119"/>
      <c r="J81" s="120"/>
      <c r="K81" s="119"/>
      <c r="L81" s="52" t="s">
        <v>199</v>
      </c>
    </row>
    <row r="82" spans="1:24" s="21" customFormat="1" ht="21.75" hidden="1" customHeight="1">
      <c r="A82" s="69" t="s">
        <v>95</v>
      </c>
      <c r="B82" s="116" t="s">
        <v>91</v>
      </c>
      <c r="C82" s="133"/>
      <c r="D82" s="133"/>
      <c r="E82" s="133"/>
      <c r="F82" s="119"/>
      <c r="G82" s="119"/>
      <c r="H82" s="119"/>
      <c r="I82" s="119"/>
      <c r="J82" s="120"/>
      <c r="K82" s="119"/>
      <c r="L82" s="52" t="s">
        <v>198</v>
      </c>
    </row>
    <row r="83" spans="1:24" s="21" customFormat="1" ht="23.25" hidden="1" customHeight="1">
      <c r="A83" s="69" t="s">
        <v>97</v>
      </c>
      <c r="B83" s="116" t="s">
        <v>93</v>
      </c>
      <c r="C83" s="133"/>
      <c r="D83" s="133"/>
      <c r="E83" s="133"/>
      <c r="F83" s="119"/>
      <c r="G83" s="119"/>
      <c r="H83" s="119"/>
      <c r="I83" s="119"/>
      <c r="J83" s="120"/>
      <c r="K83" s="119"/>
      <c r="L83" s="52" t="s">
        <v>186</v>
      </c>
    </row>
    <row r="84" spans="1:24" s="21" customFormat="1" ht="30" hidden="1" customHeight="1">
      <c r="A84" s="69" t="s">
        <v>99</v>
      </c>
      <c r="B84" s="116" t="s">
        <v>30</v>
      </c>
      <c r="C84" s="133"/>
      <c r="D84" s="133"/>
      <c r="E84" s="133"/>
      <c r="F84" s="119"/>
      <c r="G84" s="119"/>
      <c r="H84" s="119"/>
      <c r="I84" s="119"/>
      <c r="J84" s="120"/>
      <c r="K84" s="119"/>
      <c r="L84" s="52" t="s">
        <v>186</v>
      </c>
    </row>
    <row r="85" spans="1:24" s="21" customFormat="1" ht="24" hidden="1" customHeight="1">
      <c r="A85" s="69" t="s">
        <v>101</v>
      </c>
      <c r="B85" s="116" t="s">
        <v>96</v>
      </c>
      <c r="C85" s="133"/>
      <c r="D85" s="133"/>
      <c r="E85" s="133"/>
      <c r="F85" s="119"/>
      <c r="G85" s="119"/>
      <c r="H85" s="119"/>
      <c r="I85" s="119"/>
      <c r="J85" s="120"/>
      <c r="K85" s="119"/>
      <c r="L85" s="52" t="s">
        <v>197</v>
      </c>
    </row>
    <row r="86" spans="1:24" s="21" customFormat="1" ht="27" hidden="1" customHeight="1">
      <c r="A86" s="69" t="s">
        <v>103</v>
      </c>
      <c r="B86" s="116" t="s">
        <v>98</v>
      </c>
      <c r="C86" s="133"/>
      <c r="D86" s="133"/>
      <c r="E86" s="133"/>
      <c r="F86" s="119"/>
      <c r="G86" s="119"/>
      <c r="H86" s="119"/>
      <c r="I86" s="119"/>
      <c r="J86" s="120"/>
      <c r="K86" s="119"/>
      <c r="L86" s="52" t="s">
        <v>196</v>
      </c>
    </row>
    <row r="87" spans="1:24" s="21" customFormat="1" ht="21.75" hidden="1" customHeight="1">
      <c r="A87" s="69" t="s">
        <v>105</v>
      </c>
      <c r="B87" s="116" t="s">
        <v>100</v>
      </c>
      <c r="C87" s="133"/>
      <c r="D87" s="133"/>
      <c r="E87" s="133"/>
      <c r="F87" s="119"/>
      <c r="G87" s="119"/>
      <c r="H87" s="119"/>
      <c r="I87" s="119"/>
      <c r="J87" s="120"/>
      <c r="K87" s="119"/>
      <c r="L87" s="52" t="s">
        <v>185</v>
      </c>
    </row>
    <row r="88" spans="1:24" s="21" customFormat="1" ht="27" hidden="1" customHeight="1">
      <c r="A88" s="69" t="s">
        <v>106</v>
      </c>
      <c r="B88" s="116" t="s">
        <v>102</v>
      </c>
      <c r="C88" s="133"/>
      <c r="D88" s="133"/>
      <c r="E88" s="133"/>
      <c r="F88" s="119"/>
      <c r="G88" s="119"/>
      <c r="H88" s="119"/>
      <c r="I88" s="119"/>
      <c r="J88" s="120"/>
      <c r="K88" s="119"/>
      <c r="L88" s="52" t="s">
        <v>195</v>
      </c>
    </row>
    <row r="89" spans="1:24" s="21" customFormat="1" ht="18" hidden="1" customHeight="1">
      <c r="A89" s="69" t="s">
        <v>108</v>
      </c>
      <c r="B89" s="116" t="s">
        <v>104</v>
      </c>
      <c r="C89" s="133"/>
      <c r="D89" s="133"/>
      <c r="E89" s="133"/>
      <c r="F89" s="119"/>
      <c r="G89" s="119"/>
      <c r="H89" s="119"/>
      <c r="I89" s="119"/>
      <c r="J89" s="120"/>
      <c r="K89" s="119"/>
      <c r="L89" s="52" t="s">
        <v>177</v>
      </c>
    </row>
    <row r="90" spans="1:24" s="21" customFormat="1" ht="23.25" hidden="1" customHeight="1">
      <c r="A90" s="69" t="s">
        <v>110</v>
      </c>
      <c r="B90" s="116" t="s">
        <v>107</v>
      </c>
      <c r="C90" s="133"/>
      <c r="D90" s="133"/>
      <c r="E90" s="133"/>
      <c r="F90" s="119"/>
      <c r="G90" s="119"/>
      <c r="H90" s="119"/>
      <c r="I90" s="119"/>
      <c r="J90" s="120"/>
      <c r="K90" s="119"/>
      <c r="L90" s="52" t="s">
        <v>186</v>
      </c>
    </row>
    <row r="91" spans="1:24" s="21" customFormat="1" ht="24.75" hidden="1" customHeight="1">
      <c r="A91" s="69" t="s">
        <v>111</v>
      </c>
      <c r="B91" s="116" t="s">
        <v>31</v>
      </c>
      <c r="C91" s="133"/>
      <c r="D91" s="133"/>
      <c r="E91" s="133"/>
      <c r="F91" s="119"/>
      <c r="G91" s="119"/>
      <c r="H91" s="119"/>
      <c r="I91" s="119"/>
      <c r="J91" s="120"/>
      <c r="K91" s="119"/>
      <c r="L91" s="52" t="s">
        <v>186</v>
      </c>
    </row>
    <row r="92" spans="1:24" s="21" customFormat="1" ht="19.5" hidden="1" customHeight="1">
      <c r="A92" s="69" t="s">
        <v>113</v>
      </c>
      <c r="B92" s="116" t="s">
        <v>109</v>
      </c>
      <c r="C92" s="133"/>
      <c r="D92" s="133"/>
      <c r="E92" s="133"/>
      <c r="F92" s="119"/>
      <c r="G92" s="119"/>
      <c r="H92" s="119"/>
      <c r="I92" s="119"/>
      <c r="J92" s="120"/>
      <c r="K92" s="119"/>
      <c r="L92" s="52" t="s">
        <v>186</v>
      </c>
    </row>
    <row r="93" spans="1:24" s="21" customFormat="1" ht="20.25" hidden="1" customHeight="1">
      <c r="A93" s="69" t="s">
        <v>115</v>
      </c>
      <c r="B93" s="111" t="s">
        <v>32</v>
      </c>
      <c r="C93" s="133"/>
      <c r="D93" s="133"/>
      <c r="E93" s="133"/>
      <c r="F93" s="119"/>
      <c r="G93" s="119"/>
      <c r="H93" s="119"/>
      <c r="I93" s="119"/>
      <c r="J93" s="120"/>
      <c r="K93" s="119"/>
      <c r="L93" s="52" t="s">
        <v>186</v>
      </c>
    </row>
    <row r="94" spans="1:24" s="21" customFormat="1" ht="25.5" hidden="1" customHeight="1">
      <c r="A94" s="69" t="s">
        <v>117</v>
      </c>
      <c r="B94" s="116" t="s">
        <v>112</v>
      </c>
      <c r="C94" s="133"/>
      <c r="D94" s="133"/>
      <c r="E94" s="133"/>
      <c r="F94" s="119"/>
      <c r="G94" s="119"/>
      <c r="H94" s="119"/>
      <c r="I94" s="119"/>
      <c r="J94" s="120"/>
      <c r="K94" s="119"/>
      <c r="L94" s="52" t="s">
        <v>194</v>
      </c>
    </row>
    <row r="95" spans="1:24" s="21" customFormat="1" ht="23.25" hidden="1" customHeight="1">
      <c r="A95" s="69" t="s">
        <v>119</v>
      </c>
      <c r="B95" s="116" t="s">
        <v>114</v>
      </c>
      <c r="C95" s="133"/>
      <c r="D95" s="133"/>
      <c r="E95" s="133"/>
      <c r="F95" s="119"/>
      <c r="G95" s="119"/>
      <c r="H95" s="119"/>
      <c r="I95" s="119"/>
      <c r="J95" s="120"/>
      <c r="K95" s="119"/>
      <c r="L95" s="52" t="s">
        <v>186</v>
      </c>
    </row>
    <row r="96" spans="1:24" s="19" customFormat="1" ht="25.5" hidden="1" customHeight="1">
      <c r="A96" s="60" t="s">
        <v>121</v>
      </c>
      <c r="B96" s="116" t="s">
        <v>116</v>
      </c>
      <c r="C96" s="133"/>
      <c r="D96" s="133"/>
      <c r="E96" s="133"/>
      <c r="F96" s="119"/>
      <c r="G96" s="119"/>
      <c r="H96" s="119"/>
      <c r="I96" s="119"/>
      <c r="J96" s="120"/>
      <c r="K96" s="119"/>
      <c r="L96" s="52" t="s">
        <v>193</v>
      </c>
      <c r="M96" s="18"/>
      <c r="N96" s="18"/>
      <c r="O96" s="18"/>
      <c r="P96" s="18"/>
      <c r="Q96" s="18"/>
      <c r="R96" s="18"/>
      <c r="S96" s="18"/>
      <c r="T96" s="18"/>
      <c r="U96" s="18"/>
      <c r="V96" s="18"/>
      <c r="W96" s="18"/>
      <c r="X96" s="18"/>
    </row>
    <row r="97" spans="1:24" ht="30" hidden="1" customHeight="1">
      <c r="A97" s="69" t="s">
        <v>123</v>
      </c>
      <c r="B97" s="116" t="s">
        <v>118</v>
      </c>
      <c r="C97" s="133"/>
      <c r="D97" s="133"/>
      <c r="E97" s="133"/>
      <c r="F97" s="119"/>
      <c r="G97" s="119"/>
      <c r="H97" s="119"/>
      <c r="I97" s="119"/>
      <c r="J97" s="120"/>
      <c r="K97" s="119"/>
      <c r="L97" s="52" t="s">
        <v>192</v>
      </c>
    </row>
    <row r="98" spans="1:24" ht="23.25" hidden="1" customHeight="1">
      <c r="A98" s="69" t="s">
        <v>125</v>
      </c>
      <c r="B98" s="116" t="s">
        <v>120</v>
      </c>
      <c r="C98" s="133"/>
      <c r="D98" s="133"/>
      <c r="E98" s="133"/>
      <c r="F98" s="119"/>
      <c r="G98" s="119"/>
      <c r="H98" s="119"/>
      <c r="I98" s="119"/>
      <c r="J98" s="120"/>
      <c r="K98" s="119"/>
      <c r="L98" s="52" t="s">
        <v>186</v>
      </c>
      <c r="M98" s="1"/>
      <c r="N98" s="1"/>
      <c r="O98" s="1"/>
      <c r="P98" s="1"/>
      <c r="Q98" s="1"/>
      <c r="R98" s="1"/>
      <c r="S98" s="1"/>
      <c r="T98" s="1"/>
      <c r="U98" s="1"/>
      <c r="V98" s="1"/>
      <c r="W98" s="1"/>
      <c r="X98" s="1"/>
    </row>
    <row r="99" spans="1:24" ht="21.75" hidden="1" customHeight="1">
      <c r="A99" s="69" t="s">
        <v>127</v>
      </c>
      <c r="B99" s="116" t="s">
        <v>122</v>
      </c>
      <c r="C99" s="133"/>
      <c r="D99" s="133"/>
      <c r="E99" s="133"/>
      <c r="F99" s="119"/>
      <c r="G99" s="119"/>
      <c r="H99" s="119"/>
      <c r="I99" s="119"/>
      <c r="J99" s="120"/>
      <c r="K99" s="119"/>
      <c r="L99" s="52" t="s">
        <v>186</v>
      </c>
      <c r="M99" s="1"/>
      <c r="N99" s="1"/>
      <c r="O99" s="1"/>
      <c r="P99" s="1"/>
      <c r="Q99" s="1"/>
      <c r="R99" s="1"/>
      <c r="S99" s="1"/>
      <c r="T99" s="1"/>
      <c r="U99" s="1"/>
      <c r="V99" s="1"/>
      <c r="W99" s="1"/>
      <c r="X99" s="1"/>
    </row>
    <row r="100" spans="1:24" ht="24.75" hidden="1" customHeight="1">
      <c r="A100" s="69" t="s">
        <v>129</v>
      </c>
      <c r="B100" s="116" t="s">
        <v>124</v>
      </c>
      <c r="C100" s="133"/>
      <c r="D100" s="133"/>
      <c r="E100" s="133"/>
      <c r="F100" s="119"/>
      <c r="G100" s="119"/>
      <c r="H100" s="119"/>
      <c r="I100" s="119"/>
      <c r="J100" s="120"/>
      <c r="K100" s="119"/>
      <c r="L100" s="52" t="s">
        <v>191</v>
      </c>
      <c r="M100" s="1"/>
      <c r="N100" s="1"/>
      <c r="O100" s="1"/>
      <c r="P100" s="1"/>
      <c r="Q100" s="1"/>
      <c r="R100" s="1"/>
      <c r="S100" s="1"/>
      <c r="T100" s="1"/>
      <c r="U100" s="1"/>
      <c r="V100" s="1"/>
      <c r="W100" s="1"/>
      <c r="X100" s="1"/>
    </row>
    <row r="101" spans="1:24" ht="18" hidden="1" customHeight="1">
      <c r="A101" s="69" t="s">
        <v>131</v>
      </c>
      <c r="B101" s="111" t="s">
        <v>126</v>
      </c>
      <c r="C101" s="133"/>
      <c r="D101" s="133"/>
      <c r="E101" s="133"/>
      <c r="F101" s="119"/>
      <c r="G101" s="119"/>
      <c r="H101" s="119"/>
      <c r="I101" s="119"/>
      <c r="J101" s="120"/>
      <c r="K101" s="119"/>
      <c r="L101" s="52" t="s">
        <v>186</v>
      </c>
      <c r="M101" s="1"/>
      <c r="N101" s="1"/>
      <c r="O101" s="1"/>
      <c r="P101" s="1"/>
      <c r="Q101" s="1"/>
      <c r="R101" s="1"/>
      <c r="S101" s="1"/>
      <c r="T101" s="1"/>
      <c r="U101" s="1"/>
      <c r="V101" s="1"/>
      <c r="W101" s="1"/>
      <c r="X101" s="1"/>
    </row>
    <row r="102" spans="1:24" ht="20.25" hidden="1" customHeight="1">
      <c r="A102" s="69" t="s">
        <v>133</v>
      </c>
      <c r="B102" s="111" t="s">
        <v>128</v>
      </c>
      <c r="C102" s="133"/>
      <c r="D102" s="133"/>
      <c r="E102" s="133"/>
      <c r="F102" s="119"/>
      <c r="G102" s="133"/>
      <c r="H102" s="119"/>
      <c r="I102" s="119"/>
      <c r="J102" s="120"/>
      <c r="K102" s="119"/>
      <c r="L102" s="52" t="s">
        <v>190</v>
      </c>
      <c r="M102" s="1"/>
      <c r="N102" s="1"/>
      <c r="O102" s="1"/>
      <c r="P102" s="1"/>
      <c r="Q102" s="1"/>
      <c r="R102" s="1"/>
      <c r="S102" s="1"/>
      <c r="T102" s="1"/>
      <c r="U102" s="1"/>
      <c r="V102" s="1"/>
      <c r="W102" s="1"/>
      <c r="X102" s="1"/>
    </row>
    <row r="103" spans="1:24" ht="22.5" hidden="1" customHeight="1">
      <c r="A103" s="69" t="s">
        <v>135</v>
      </c>
      <c r="B103" s="111" t="s">
        <v>130</v>
      </c>
      <c r="C103" s="133"/>
      <c r="D103" s="133"/>
      <c r="E103" s="133"/>
      <c r="F103" s="119"/>
      <c r="G103" s="119"/>
      <c r="H103" s="119"/>
      <c r="I103" s="119"/>
      <c r="J103" s="120"/>
      <c r="K103" s="119"/>
      <c r="L103" s="52" t="s">
        <v>189</v>
      </c>
      <c r="M103" s="1"/>
      <c r="N103" s="1"/>
      <c r="O103" s="1"/>
      <c r="P103" s="1"/>
      <c r="Q103" s="1"/>
      <c r="R103" s="1"/>
      <c r="S103" s="1"/>
      <c r="T103" s="1"/>
      <c r="U103" s="1"/>
      <c r="V103" s="1"/>
      <c r="W103" s="1"/>
      <c r="X103" s="1"/>
    </row>
    <row r="104" spans="1:24" ht="21.75" hidden="1" customHeight="1">
      <c r="A104" s="69" t="s">
        <v>137</v>
      </c>
      <c r="B104" s="111" t="s">
        <v>132</v>
      </c>
      <c r="C104" s="133"/>
      <c r="D104" s="133"/>
      <c r="E104" s="133"/>
      <c r="F104" s="119"/>
      <c r="G104" s="119"/>
      <c r="H104" s="119"/>
      <c r="I104" s="119"/>
      <c r="J104" s="120"/>
      <c r="K104" s="119"/>
      <c r="L104" s="52" t="s">
        <v>176</v>
      </c>
      <c r="M104" s="1"/>
      <c r="N104" s="1"/>
      <c r="O104" s="1"/>
      <c r="P104" s="1"/>
      <c r="Q104" s="1"/>
      <c r="R104" s="1"/>
      <c r="S104" s="1"/>
      <c r="T104" s="1"/>
      <c r="U104" s="1"/>
      <c r="V104" s="1"/>
      <c r="W104" s="1"/>
      <c r="X104" s="1"/>
    </row>
    <row r="105" spans="1:24" ht="28.5" hidden="1" customHeight="1">
      <c r="A105" s="69" t="s">
        <v>138</v>
      </c>
      <c r="B105" s="111" t="s">
        <v>134</v>
      </c>
      <c r="C105" s="133"/>
      <c r="D105" s="133"/>
      <c r="E105" s="133"/>
      <c r="F105" s="119"/>
      <c r="G105" s="119"/>
      <c r="H105" s="119"/>
      <c r="I105" s="119"/>
      <c r="J105" s="120"/>
      <c r="K105" s="119"/>
      <c r="L105" s="52" t="s">
        <v>188</v>
      </c>
      <c r="M105" s="1"/>
      <c r="N105" s="1"/>
      <c r="O105" s="1"/>
      <c r="P105" s="1"/>
      <c r="Q105" s="1"/>
      <c r="R105" s="1"/>
      <c r="S105" s="1"/>
      <c r="T105" s="1"/>
      <c r="U105" s="1"/>
      <c r="V105" s="1"/>
      <c r="W105" s="1"/>
      <c r="X105" s="1"/>
    </row>
    <row r="106" spans="1:24" ht="18.75" hidden="1" customHeight="1">
      <c r="A106" s="69" t="s">
        <v>172</v>
      </c>
      <c r="B106" s="111" t="s">
        <v>136</v>
      </c>
      <c r="C106" s="133"/>
      <c r="D106" s="133"/>
      <c r="E106" s="133"/>
      <c r="F106" s="119"/>
      <c r="G106" s="119"/>
      <c r="H106" s="119"/>
      <c r="I106" s="119"/>
      <c r="J106" s="120"/>
      <c r="K106" s="119"/>
      <c r="L106" s="52" t="s">
        <v>187</v>
      </c>
      <c r="M106" s="1"/>
      <c r="N106" s="1"/>
      <c r="O106" s="1"/>
      <c r="P106" s="1"/>
      <c r="Q106" s="1"/>
      <c r="R106" s="1"/>
      <c r="S106" s="1"/>
      <c r="T106" s="1"/>
      <c r="U106" s="1"/>
      <c r="V106" s="1"/>
      <c r="W106" s="1"/>
      <c r="X106" s="1"/>
    </row>
    <row r="107" spans="1:24" ht="24.75" hidden="1" customHeight="1">
      <c r="A107" s="69" t="s">
        <v>173</v>
      </c>
      <c r="B107" s="111" t="s">
        <v>33</v>
      </c>
      <c r="C107" s="133"/>
      <c r="D107" s="133"/>
      <c r="E107" s="133"/>
      <c r="F107" s="119"/>
      <c r="G107" s="119"/>
      <c r="H107" s="119"/>
      <c r="I107" s="119"/>
      <c r="J107" s="120"/>
      <c r="K107" s="119"/>
      <c r="L107" s="52" t="s">
        <v>186</v>
      </c>
      <c r="M107" s="1"/>
      <c r="N107" s="1"/>
      <c r="O107" s="1"/>
      <c r="P107" s="1"/>
      <c r="Q107" s="1"/>
      <c r="R107" s="1"/>
      <c r="S107" s="1"/>
      <c r="T107" s="1"/>
      <c r="U107" s="1"/>
      <c r="V107" s="1"/>
      <c r="W107" s="1"/>
      <c r="X107" s="1"/>
    </row>
    <row r="108" spans="1:24" ht="41.25" hidden="1" customHeight="1" thickBot="1">
      <c r="A108" s="71" t="s">
        <v>174</v>
      </c>
      <c r="B108" s="117" t="s">
        <v>34</v>
      </c>
      <c r="C108" s="134"/>
      <c r="D108" s="134"/>
      <c r="E108" s="134"/>
      <c r="F108" s="135"/>
      <c r="G108" s="135"/>
      <c r="H108" s="135"/>
      <c r="I108" s="135"/>
      <c r="J108" s="136"/>
      <c r="K108" s="135"/>
      <c r="L108" s="72" t="s">
        <v>175</v>
      </c>
      <c r="M108" s="1"/>
      <c r="N108" s="1"/>
      <c r="O108" s="1"/>
      <c r="P108" s="1"/>
      <c r="Q108" s="1"/>
      <c r="R108" s="1"/>
      <c r="S108" s="1"/>
      <c r="T108" s="1"/>
      <c r="U108" s="1"/>
      <c r="V108" s="1"/>
      <c r="W108" s="1"/>
      <c r="X108" s="1"/>
    </row>
    <row r="109" spans="1:24" ht="50.25" customHeight="1">
      <c r="A109" s="110" t="s">
        <v>182</v>
      </c>
      <c r="B109" s="118" t="s">
        <v>183</v>
      </c>
      <c r="C109" s="137">
        <v>0</v>
      </c>
      <c r="D109" s="137">
        <v>0</v>
      </c>
      <c r="E109" s="137">
        <v>0</v>
      </c>
      <c r="F109" s="137">
        <v>0</v>
      </c>
      <c r="G109" s="137">
        <v>0</v>
      </c>
      <c r="H109" s="137">
        <v>0</v>
      </c>
      <c r="I109" s="137">
        <v>0</v>
      </c>
      <c r="J109" s="137">
        <v>0</v>
      </c>
      <c r="K109" s="138">
        <v>0</v>
      </c>
      <c r="L109" s="50"/>
    </row>
    <row r="110" spans="1:24" ht="15.75" customHeight="1">
      <c r="A110" s="105"/>
      <c r="B110" s="106"/>
      <c r="C110" s="107"/>
      <c r="D110" s="107"/>
      <c r="E110" s="107"/>
      <c r="F110" s="107"/>
      <c r="G110" s="107"/>
      <c r="H110" s="107"/>
      <c r="I110" s="107"/>
      <c r="J110" s="107"/>
      <c r="K110" s="108"/>
      <c r="L110" s="109"/>
    </row>
    <row r="111" spans="1:24" ht="15" customHeight="1">
      <c r="B111" s="144"/>
      <c r="C111" s="144"/>
      <c r="D111" s="144"/>
      <c r="E111" s="144"/>
      <c r="F111" s="144"/>
      <c r="G111" s="144"/>
      <c r="H111" s="144"/>
      <c r="L111" s="45"/>
    </row>
    <row r="112" spans="1:24" ht="12.75" customHeight="1">
      <c r="A112" s="145" t="s">
        <v>27</v>
      </c>
      <c r="B112" s="145"/>
      <c r="C112" s="145"/>
      <c r="D112" s="145"/>
      <c r="E112" s="145"/>
      <c r="F112" s="145"/>
      <c r="G112" s="8"/>
      <c r="H112" s="8"/>
      <c r="I112" s="8"/>
      <c r="J112" s="8"/>
      <c r="K112" s="8"/>
      <c r="L112" s="45"/>
    </row>
    <row r="113" spans="1:12" ht="12.75" customHeight="1">
      <c r="A113" s="145"/>
      <c r="B113" s="145"/>
      <c r="C113" s="145"/>
      <c r="D113" s="145"/>
      <c r="E113" s="145"/>
      <c r="F113" s="145"/>
      <c r="G113" s="16"/>
      <c r="H113" s="16"/>
      <c r="I113" s="16"/>
      <c r="J113" s="17"/>
      <c r="K113" s="5"/>
      <c r="L113" s="46"/>
    </row>
    <row r="114" spans="1:12" ht="37.5" customHeight="1">
      <c r="A114" s="145"/>
      <c r="B114" s="145"/>
      <c r="C114" s="145"/>
      <c r="D114" s="145"/>
      <c r="E114" s="145"/>
      <c r="F114" s="145"/>
      <c r="G114" s="26"/>
      <c r="H114" s="26"/>
      <c r="I114" s="5"/>
      <c r="J114" s="8"/>
      <c r="K114" s="8"/>
      <c r="L114" s="45"/>
    </row>
    <row r="115" spans="1:12" ht="19.5" customHeight="1">
      <c r="A115" s="27"/>
      <c r="B115" s="27"/>
      <c r="C115" s="26"/>
      <c r="D115" s="26"/>
      <c r="E115" s="26"/>
      <c r="F115" s="26"/>
      <c r="G115" s="26"/>
      <c r="H115" s="26"/>
      <c r="I115" s="5"/>
      <c r="J115" s="1"/>
      <c r="K115" s="22"/>
      <c r="L115" s="22"/>
    </row>
    <row r="116" spans="1:12" ht="57" customHeight="1">
      <c r="A116" s="15"/>
      <c r="B116" s="12"/>
      <c r="C116" s="9"/>
      <c r="D116" s="9"/>
      <c r="E116" s="9"/>
      <c r="F116" s="9"/>
      <c r="G116" s="9"/>
      <c r="H116" s="9"/>
      <c r="I116" s="9"/>
      <c r="J116" s="22"/>
      <c r="K116" s="22"/>
      <c r="L116" s="47" t="s">
        <v>184</v>
      </c>
    </row>
    <row r="117" spans="1:12">
      <c r="A117" s="23"/>
      <c r="B117" s="30"/>
      <c r="C117" s="8"/>
      <c r="D117" s="24"/>
      <c r="E117" s="8"/>
      <c r="F117" s="8"/>
      <c r="G117" s="8"/>
    </row>
    <row r="118" spans="1:12">
      <c r="A118" s="23"/>
      <c r="B118" s="30"/>
      <c r="C118" s="8"/>
      <c r="D118" s="24"/>
      <c r="E118" s="8"/>
      <c r="F118" s="8"/>
      <c r="G118" s="8"/>
    </row>
    <row r="119" spans="1:12">
      <c r="A119" s="23"/>
      <c r="B119" s="30"/>
      <c r="C119" s="8"/>
      <c r="D119" s="24"/>
      <c r="E119" s="8"/>
      <c r="F119" s="8"/>
      <c r="G119" s="8"/>
    </row>
    <row r="120" spans="1:12">
      <c r="A120" s="28"/>
      <c r="B120" s="28"/>
      <c r="C120" s="25"/>
      <c r="D120" s="25"/>
      <c r="E120" s="25"/>
      <c r="F120" s="8"/>
      <c r="G120" s="8"/>
    </row>
    <row r="121" spans="1:12">
      <c r="A121" s="28"/>
      <c r="B121" s="28"/>
      <c r="C121" s="25"/>
      <c r="D121" s="25"/>
      <c r="E121" s="25"/>
      <c r="F121" s="8"/>
      <c r="G121" s="8"/>
    </row>
    <row r="122" spans="1:12">
      <c r="A122" s="23"/>
      <c r="B122" s="30"/>
      <c r="C122" s="8"/>
      <c r="D122" s="24"/>
      <c r="E122" s="8"/>
      <c r="F122" s="8"/>
      <c r="G122" s="8"/>
    </row>
    <row r="123" spans="1:12">
      <c r="A123" s="23"/>
      <c r="B123" s="30"/>
      <c r="C123" s="8"/>
      <c r="D123" s="24"/>
      <c r="E123" s="8"/>
      <c r="F123" s="8"/>
      <c r="G123" s="8"/>
    </row>
    <row r="124" spans="1:12">
      <c r="A124" s="23"/>
      <c r="B124" s="30"/>
      <c r="C124" s="8"/>
      <c r="D124" s="24"/>
      <c r="E124" s="8"/>
      <c r="F124" s="8"/>
      <c r="G124" s="8"/>
    </row>
    <row r="125" spans="1:12">
      <c r="A125" s="23"/>
      <c r="B125" s="30"/>
      <c r="C125" s="8"/>
      <c r="D125" s="24"/>
      <c r="E125" s="8"/>
      <c r="F125" s="8"/>
      <c r="G125" s="8"/>
    </row>
  </sheetData>
  <mergeCells count="49">
    <mergeCell ref="I36:I37"/>
    <mergeCell ref="J36:J37"/>
    <mergeCell ref="A36:A37"/>
    <mergeCell ref="B36:B37"/>
    <mergeCell ref="C36:C37"/>
    <mergeCell ref="D36:D37"/>
    <mergeCell ref="E36:E37"/>
    <mergeCell ref="K36:K37"/>
    <mergeCell ref="L36:L37"/>
    <mergeCell ref="A34:A35"/>
    <mergeCell ref="C34:C35"/>
    <mergeCell ref="D34:D35"/>
    <mergeCell ref="E34:E35"/>
    <mergeCell ref="F34:F35"/>
    <mergeCell ref="G34:G35"/>
    <mergeCell ref="H34:H35"/>
    <mergeCell ref="I34:I35"/>
    <mergeCell ref="J34:J35"/>
    <mergeCell ref="K34:K35"/>
    <mergeCell ref="L34:L35"/>
    <mergeCell ref="F36:F37"/>
    <mergeCell ref="G36:G37"/>
    <mergeCell ref="H36:H37"/>
    <mergeCell ref="C31:C33"/>
    <mergeCell ref="D31:D33"/>
    <mergeCell ref="E31:E33"/>
    <mergeCell ref="L31:L33"/>
    <mergeCell ref="G31:G33"/>
    <mergeCell ref="H31:H33"/>
    <mergeCell ref="I31:I33"/>
    <mergeCell ref="J31:J33"/>
    <mergeCell ref="K31:K33"/>
    <mergeCell ref="F31:F33"/>
    <mergeCell ref="B111:H111"/>
    <mergeCell ref="A112:F114"/>
    <mergeCell ref="A2:L2"/>
    <mergeCell ref="A3:L3"/>
    <mergeCell ref="A4:L4"/>
    <mergeCell ref="A6:A8"/>
    <mergeCell ref="B6:B8"/>
    <mergeCell ref="C6:H6"/>
    <mergeCell ref="I6:K6"/>
    <mergeCell ref="L6:L8"/>
    <mergeCell ref="C7:D7"/>
    <mergeCell ref="E7:F7"/>
    <mergeCell ref="G7:H7"/>
    <mergeCell ref="I7:J7"/>
    <mergeCell ref="K7:K8"/>
    <mergeCell ref="A31:A33"/>
  </mergeCells>
  <pageMargins left="0.39370078740157483" right="0" top="0.43307086614173229" bottom="0.19685039370078741" header="0.11811023622047245" footer="0.11811023622047245"/>
  <pageSetup paperSize="9" scale="55" firstPageNumber="23" fitToHeight="100" orientation="landscape" useFirstPageNumber="1" r:id="rId1"/>
  <headerFooter alignWithMargins="0"/>
  <rowBreaks count="5" manualBreakCount="5">
    <brk id="21" max="11" man="1"/>
    <brk id="28" max="11" man="1"/>
    <brk id="32" max="11" man="1"/>
    <brk id="37" max="11" man="1"/>
    <brk id="108" max="11"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Свод</vt:lpstr>
      <vt:lpstr>Лист1</vt:lpstr>
      <vt:lpstr>Свод!Заголовки_для_печати</vt:lpstr>
      <vt:lpstr>Свод!Область_печати</vt:lpstr>
    </vt:vector>
  </TitlesOfParts>
  <Company>Минэкономразвития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Корнеев</dc:creator>
  <cp:lastModifiedBy>Жило Елена Васильевна</cp:lastModifiedBy>
  <cp:lastPrinted>2015-10-20T07:55:20Z</cp:lastPrinted>
  <dcterms:created xsi:type="dcterms:W3CDTF">2008-09-17T10:53:36Z</dcterms:created>
  <dcterms:modified xsi:type="dcterms:W3CDTF">2015-10-26T14:45:20Z</dcterms:modified>
</cp:coreProperties>
</file>