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25" yWindow="420" windowWidth="19035" windowHeight="12810"/>
  </bookViews>
  <sheets>
    <sheet name="Свод" sheetId="6" r:id="rId1"/>
    <sheet name="Лист1" sheetId="7" r:id="rId2"/>
  </sheets>
  <definedNames>
    <definedName name="_xlnm._FilterDatabase" localSheetId="0" hidden="1">Свод!$A$14:$X$104</definedName>
    <definedName name="_xlnm.Print_Titles" localSheetId="0">Свод!$9:$9</definedName>
    <definedName name="_xlnm.Print_Area" localSheetId="0">Свод!$A$1:$L$111</definedName>
  </definedNames>
  <calcPr calcId="125725"/>
</workbook>
</file>

<file path=xl/calcChain.xml><?xml version="1.0" encoding="utf-8"?>
<calcChain xmlns="http://schemas.openxmlformats.org/spreadsheetml/2006/main">
  <c r="D45" i="6"/>
  <c r="E45"/>
  <c r="F45"/>
  <c r="G45"/>
  <c r="H45"/>
  <c r="K45"/>
  <c r="C45"/>
  <c r="I103"/>
  <c r="J20" l="1"/>
  <c r="K16"/>
  <c r="C16" l="1"/>
  <c r="J71"/>
  <c r="J72"/>
  <c r="J73"/>
  <c r="I71"/>
  <c r="I72"/>
  <c r="I73"/>
  <c r="I18"/>
  <c r="J18"/>
  <c r="K15"/>
  <c r="D16"/>
  <c r="D15" s="1"/>
  <c r="E16"/>
  <c r="F16"/>
  <c r="G16"/>
  <c r="G15" s="1"/>
  <c r="H16"/>
  <c r="H15" s="1"/>
  <c r="E15"/>
  <c r="G11" l="1"/>
  <c r="J16"/>
  <c r="F15"/>
  <c r="I16"/>
  <c r="K39"/>
  <c r="K38" s="1"/>
  <c r="K13" s="1"/>
  <c r="I40"/>
  <c r="I36"/>
  <c r="D39"/>
  <c r="E39"/>
  <c r="F39"/>
  <c r="F38" s="1"/>
  <c r="G39"/>
  <c r="G38" s="1"/>
  <c r="G13" s="1"/>
  <c r="H39"/>
  <c r="H38" s="1"/>
  <c r="H13" s="1"/>
  <c r="C39"/>
  <c r="C38" s="1"/>
  <c r="H11" l="1"/>
  <c r="F11"/>
  <c r="J15"/>
  <c r="F13"/>
  <c r="J39"/>
  <c r="I39"/>
  <c r="D38"/>
  <c r="E38"/>
  <c r="D13" l="1"/>
  <c r="J13" s="1"/>
  <c r="D11"/>
  <c r="E13"/>
  <c r="E11"/>
  <c r="I38"/>
  <c r="J38"/>
  <c r="I41" l="1"/>
  <c r="J36"/>
  <c r="J34"/>
  <c r="I34"/>
  <c r="J31"/>
  <c r="C15"/>
  <c r="C11" s="1"/>
  <c r="J28"/>
  <c r="I28"/>
  <c r="J29"/>
  <c r="I29"/>
  <c r="J27"/>
  <c r="I27"/>
  <c r="J26"/>
  <c r="I26"/>
  <c r="J25"/>
  <c r="I25"/>
  <c r="J24"/>
  <c r="I24"/>
  <c r="J23"/>
  <c r="I23"/>
  <c r="J22"/>
  <c r="I22"/>
  <c r="J21"/>
  <c r="I21"/>
  <c r="I20"/>
  <c r="J19"/>
  <c r="I19"/>
  <c r="I63"/>
  <c r="J74"/>
  <c r="I74"/>
  <c r="J47"/>
  <c r="J48"/>
  <c r="J49"/>
  <c r="J50"/>
  <c r="J51"/>
  <c r="J52"/>
  <c r="J53"/>
  <c r="J54"/>
  <c r="J55"/>
  <c r="J56"/>
  <c r="J57"/>
  <c r="J58"/>
  <c r="J59"/>
  <c r="J60"/>
  <c r="J61"/>
  <c r="J62"/>
  <c r="J63"/>
  <c r="J64"/>
  <c r="J65"/>
  <c r="J66"/>
  <c r="J67"/>
  <c r="J68"/>
  <c r="J69"/>
  <c r="J70"/>
  <c r="J75"/>
  <c r="J76"/>
  <c r="J77"/>
  <c r="J78"/>
  <c r="J79"/>
  <c r="J80"/>
  <c r="J81"/>
  <c r="J82"/>
  <c r="J83"/>
  <c r="J84"/>
  <c r="J85"/>
  <c r="J86"/>
  <c r="J87"/>
  <c r="J88"/>
  <c r="J89"/>
  <c r="J90"/>
  <c r="J91"/>
  <c r="J92"/>
  <c r="J93"/>
  <c r="J94"/>
  <c r="J95"/>
  <c r="J96"/>
  <c r="J97"/>
  <c r="J98"/>
  <c r="J99"/>
  <c r="J100"/>
  <c r="J101"/>
  <c r="J102"/>
  <c r="J103"/>
  <c r="J104"/>
  <c r="I47"/>
  <c r="I48"/>
  <c r="I49"/>
  <c r="I50"/>
  <c r="I51"/>
  <c r="I52"/>
  <c r="I53"/>
  <c r="I54"/>
  <c r="I55"/>
  <c r="I56"/>
  <c r="I57"/>
  <c r="I58"/>
  <c r="I59"/>
  <c r="I60"/>
  <c r="I61"/>
  <c r="I62"/>
  <c r="I64"/>
  <c r="I65"/>
  <c r="I66"/>
  <c r="I67"/>
  <c r="I68"/>
  <c r="I69"/>
  <c r="I70"/>
  <c r="I75"/>
  <c r="I76"/>
  <c r="I77"/>
  <c r="I78"/>
  <c r="I79"/>
  <c r="I80"/>
  <c r="I81"/>
  <c r="I82"/>
  <c r="I83"/>
  <c r="I84"/>
  <c r="I85"/>
  <c r="I86"/>
  <c r="I87"/>
  <c r="I88"/>
  <c r="I89"/>
  <c r="I90"/>
  <c r="I91"/>
  <c r="I92"/>
  <c r="I93"/>
  <c r="I94"/>
  <c r="I95"/>
  <c r="I96"/>
  <c r="I97"/>
  <c r="I98"/>
  <c r="I99"/>
  <c r="I100"/>
  <c r="I101"/>
  <c r="I102"/>
  <c r="I104"/>
  <c r="I46"/>
  <c r="J46"/>
  <c r="J45" l="1"/>
  <c r="I45"/>
  <c r="C13"/>
  <c r="I11"/>
  <c r="D43"/>
  <c r="J43" s="1"/>
  <c r="J11"/>
  <c r="C43"/>
  <c r="I43" s="1"/>
  <c r="I31"/>
  <c r="I15" l="1"/>
  <c r="I13"/>
  <c r="K43"/>
  <c r="K11" s="1"/>
  <c r="J17"/>
  <c r="I17"/>
</calcChain>
</file>

<file path=xl/sharedStrings.xml><?xml version="1.0" encoding="utf-8"?>
<sst xmlns="http://schemas.openxmlformats.org/spreadsheetml/2006/main" count="271" uniqueCount="249">
  <si>
    <t>в том числе:</t>
  </si>
  <si>
    <t>1.</t>
  </si>
  <si>
    <t>2.</t>
  </si>
  <si>
    <t>№ п/п</t>
  </si>
  <si>
    <t>(наименование федеральной целевой программы, государственный заказчик-координатор (государственный заказчик)</t>
  </si>
  <si>
    <t>Форма № 3</t>
  </si>
  <si>
    <t>Наименование строек, объектов, мероприятий по направлению «капитальные вложения»</t>
  </si>
  <si>
    <t>Федеральный бюджет</t>
  </si>
  <si>
    <t>Бюджеты субъектов РФ и местные бюджеты</t>
  </si>
  <si>
    <t>Внебюджетные источники</t>
  </si>
  <si>
    <t>Общий объем финансирования</t>
  </si>
  <si>
    <t>Освоено с начала года за счет всех источников</t>
  </si>
  <si>
    <t>Всего по ФЦП:</t>
  </si>
  <si>
    <t>Бюджетные инвестиции, всего</t>
  </si>
  <si>
    <t>3.</t>
  </si>
  <si>
    <t>Обобщенные показатели
(тыс. рублей)</t>
  </si>
  <si>
    <t>Направление I "Модернизация системы организации воздушного движения":</t>
  </si>
  <si>
    <t>Строительство позиции и установка доплеровского метеорологического локатора в районе аэродрома Элиста, г. Элиста, Республика Калмыкия</t>
  </si>
  <si>
    <t>«Модернизация Единой системы организации воздушного движения Российской Федерации (2009-2020 годы)»,
Министерство транспорта Российской Федерации</t>
  </si>
  <si>
    <t>Создание укрупненных центров Единой системы организации воздушного движения Российской Федерации, в том числе:</t>
  </si>
  <si>
    <t>Разработка и внедрение унифицированных автоматизированных систем планирования использования воздушного пространства</t>
  </si>
  <si>
    <r>
      <t xml:space="preserve">    </t>
    </r>
    <r>
      <rPr>
        <b/>
        <sz val="10"/>
        <rFont val="Times New Roman"/>
        <family val="1"/>
        <charset val="204"/>
      </rPr>
      <t xml:space="preserve"> в том числе:</t>
    </r>
  </si>
  <si>
    <t>2.1.</t>
  </si>
  <si>
    <t>2.1.1</t>
  </si>
  <si>
    <t>техническое перевооружение Хабаровского укрупненного центра, включая оснащение автоматизированной системой организации воздушного движения, г.Хабаровск</t>
  </si>
  <si>
    <t>2.2</t>
  </si>
  <si>
    <t>Модернизация сети авиационной электросвязи и передачи данных, создание инфраструктуры перспективной цифровой сети авиационной электросвязи</t>
  </si>
  <si>
    <t xml:space="preserve">Заместитель Министра транспорта 
Российской Федерации                                      _______________________ </t>
  </si>
  <si>
    <t>Совершенствование аэронавигационного обслуживания полетов в районе аэродромов и на воздушных трассах</t>
  </si>
  <si>
    <t>Техническое перевооружение АМСГ II разряда Курск, аэропорт Курск, г. Курск</t>
  </si>
  <si>
    <t>Техническое перевооружение АМСГ Николаевск-на-Амуре, аэропорт Николаевск-на-Амуре, г. Николаевск-на-Амуре, Хабаровский край</t>
  </si>
  <si>
    <t>Техническое перевооружение АМЦ Чита, аэропорт Чита, г. Чита, Забайкальский край</t>
  </si>
  <si>
    <t>Техническое перевооружение авиационной метеорологической станции гражданской Киренск, аэропорт Киренск, г. Киренск, включая установку: автоматизированной метеорологической измерительной системы с центральным устройством и датчиками для измерения параметров погоды на аэродроме, комплекса приема и обработки бортовой погоды, системы для проведения брифинга, программно-аппаратных комплексов дистанционного обучения авиаметспециалистов, средств отображения метеорологической информации</t>
  </si>
  <si>
    <t>Техническое перевооружение авиационного метеорологического центра Екатеринбург, аэропорт Кольцово, г. Екатеринбург, включая: замену автоматизированной метеорологической измерительной системы и частичную замену датчиков для измерения параметров погоды с учетом двух взлетно-посадочных полос; установку системы интеграции с комплексом средств автоматизации управления воздушным движением, рабочей станции метеорологической автоматизированной радиолокационной сети, комплексов приема и обработки бортовой погоды, автоматизированных рабочих мест, системы для проведения брифинга, системы прогнозирования с реализацией расчетных методов прогнозов опасных для полетов авиации явлений погоды, программно-аппаратных комплексов дистанционного обучения авиаметспециалистов, средств отображения метеорологической информации</t>
  </si>
  <si>
    <t>Главный центр информационных технологий и метеорологического обслуживания авиации Федеральной службы по гидрометеорологии и мониторингу окружающей среды, г. Москва</t>
  </si>
  <si>
    <t>Источники и объемы финансирования за 2014 год                                                                                                                        (тыс. рублей)</t>
  </si>
  <si>
    <t>Предусмот-рено утвержден-ной ФЦП на 2014 год</t>
  </si>
  <si>
    <t>Предусмот-рено утвержденной ФЦП на 2014 год</t>
  </si>
  <si>
    <t>Предусмотрено на 2014 год</t>
  </si>
  <si>
    <t xml:space="preserve">     в том числе:</t>
  </si>
  <si>
    <t>3.1.</t>
  </si>
  <si>
    <t xml:space="preserve">Строительство позиции и установка доплеровского метеорологического локатора в районе аэродрома Чебоксары, г. Чебоксары  </t>
  </si>
  <si>
    <t>3.2.</t>
  </si>
  <si>
    <t>Строительство позиции и установка доплеровского метеорологического локатора в районе аэродрома Владимир, г. Владимир</t>
  </si>
  <si>
    <t>3.3.</t>
  </si>
  <si>
    <t>Строительство позиции и установка доплеровского метеорологического локатора в районе аэродрома Рязань, г. Рязань</t>
  </si>
  <si>
    <t>3.4.</t>
  </si>
  <si>
    <t>Строительство позиции и установка доплеровского метеорологического локатора в районе аэродрома Йошкар-Ола, г.Йошкар-Ола</t>
  </si>
  <si>
    <t>3.5.</t>
  </si>
  <si>
    <t>Строительство позиции и установка доплеровского метеорологического локатора в районе аэродрома Саранск, г. Саранск</t>
  </si>
  <si>
    <t>3.6.</t>
  </si>
  <si>
    <t>Строительство позиции и установка доплеровского метеорологического локатора в районе аэродрома Геленджик, г. Геленджик</t>
  </si>
  <si>
    <t>3.7.</t>
  </si>
  <si>
    <t>3.8.</t>
  </si>
  <si>
    <t>Строительство позиции и установка доплеровского метеорологического локатора в районе аэродрома Астрахань,  г.Астрахань</t>
  </si>
  <si>
    <t>3.9.</t>
  </si>
  <si>
    <t>Строительство позиции и установка доплеровского метеорологического локатора в районе аэродрома Калуга, г. Калуга</t>
  </si>
  <si>
    <t>3.10.</t>
  </si>
  <si>
    <t>Строительство позиции и установка доплеровского метеорологического локатора в районе аэродрома Тверь (Мигалово), г. Тверь</t>
  </si>
  <si>
    <t>3.11.</t>
  </si>
  <si>
    <t xml:space="preserve">Строительство позиции и установка доплеровского метеорологического локатора в районе аэродрома Махачкала, г. Махачкала </t>
  </si>
  <si>
    <t>3.12.</t>
  </si>
  <si>
    <t>Строительство позиции и установка доплеровского метеорологического локатора в районе аэродрома Кемерово, г. Кемерово</t>
  </si>
  <si>
    <t>3.13.</t>
  </si>
  <si>
    <t>Строительство позиции и установка доплеровского метеорологического локатора в районе аэродрома Томск, г. Томск</t>
  </si>
  <si>
    <t>3.14.</t>
  </si>
  <si>
    <t>Строительство позиции и установка доплеровского метеорологического локатора в районе аэродрома Колпашево, г. Колпашево, Томская область</t>
  </si>
  <si>
    <t>3.15.</t>
  </si>
  <si>
    <t>Строительство позиции и установка доплеровского метеорологического локатора в районе аэродрома Горно-Алтайск, г.Горно-Алтайск, Томская область</t>
  </si>
  <si>
    <t>3.16.</t>
  </si>
  <si>
    <t>Строительство позиции и установка доплеровского метеорологического локатора в районе аэродрома Новгород , г.Великий Новгород</t>
  </si>
  <si>
    <t>3.17.</t>
  </si>
  <si>
    <t>Строительство позиции и установка доплеровского метеорологического локатора в районе аэродрома Сыктывкар, г. Сыктывкар, Республика Коми</t>
  </si>
  <si>
    <t>3.18.</t>
  </si>
  <si>
    <t>Строительство позиции и установка доплеровского метеорологического локатора в районе аэродрома Ухта, г. Ухта, Республика Коми</t>
  </si>
  <si>
    <t>3.19.</t>
  </si>
  <si>
    <t>Строительство позиции и установка доплеровского метеорологического локатора в районе аэродрома Ульяновск (Центральный), г. Ульяновск</t>
  </si>
  <si>
    <t>3.20.</t>
  </si>
  <si>
    <t>Строительство позиции и установка доплеровского метеорологического локатора в районе аэродрома Пенза, г.Пенза</t>
  </si>
  <si>
    <t>3.21.</t>
  </si>
  <si>
    <t>Строительство позиции и установка доплеровского метеорологического локатора в районе аэродрома Красный Кут, г.Красный Кут, Саратовская область.</t>
  </si>
  <si>
    <t>3.22.</t>
  </si>
  <si>
    <t>Строительство позиции и установка доплеровского метеорологического локатора в районе аэродрома Кольцово, г. Екатеринбург</t>
  </si>
  <si>
    <t>3.23.</t>
  </si>
  <si>
    <t>Строительство позиции и установка доплеровского метеорологического локатора в районе аэродрома Североуральск, г.Североуральск, Свердловская область</t>
  </si>
  <si>
    <t>3.24.</t>
  </si>
  <si>
    <t>3.25.</t>
  </si>
  <si>
    <t>3.26.</t>
  </si>
  <si>
    <t>Техническое перевооружение АМСГ II разряда Йошкар-Ола, аэропорт Йошкар-Ола, г. Йошкар-Ола, Республика Марий Эл</t>
  </si>
  <si>
    <t>3.27.</t>
  </si>
  <si>
    <t>3.28.</t>
  </si>
  <si>
    <t>Техническое перевооружение АМСГ Тамбов, аэропорт Тамбов, г. Тамбов</t>
  </si>
  <si>
    <t>3.29.</t>
  </si>
  <si>
    <t>Техническое перевооружение АМСГ Ярославль, аэропорт Ярославль (Туношна), Ярославская область</t>
  </si>
  <si>
    <t>3.30.</t>
  </si>
  <si>
    <t>Техническое перевооружение АМСГ Таганрог, аэропорт Таганрог, г. Таганрог, Ростовская область</t>
  </si>
  <si>
    <t>3.31.</t>
  </si>
  <si>
    <t>Техническое перевооружение АМЦ Южно-Сахалинск, аэропорт Южно-Сахалинск, г. Южно-Сахалинск</t>
  </si>
  <si>
    <t>3.32.</t>
  </si>
  <si>
    <t>3.33.</t>
  </si>
  <si>
    <t>Техническое перевооружение АМСГ Ноглики, аэропорт Ноглики, пос. Ноглики, Сахалинская область</t>
  </si>
  <si>
    <t>3.34.</t>
  </si>
  <si>
    <t>Техническое перевооружение ОГ Тында, аэропорт Тында, г. Тында, Хабаровский край</t>
  </si>
  <si>
    <t>3.35.</t>
  </si>
  <si>
    <t>Техническое перевооружение АМСГ Анадырь, аэропорт Анадырь, г. Анадырь, Чукотский АО</t>
  </si>
  <si>
    <t>3.36.</t>
  </si>
  <si>
    <t>Техническое перевооружение АМСГ Усть-Камчатск, аэропорт Усть-Камчатск, пос. Усть-Камчатск, Камчатский край</t>
  </si>
  <si>
    <t>3.37.</t>
  </si>
  <si>
    <t>Техническое перевооружение АМСГ Тигиль, аэропорт Тигиль, с. Тигиль, Камчатский край</t>
  </si>
  <si>
    <t>3.38.</t>
  </si>
  <si>
    <t>3.39.</t>
  </si>
  <si>
    <t>Техническое перевооружение АМЦ Иркутск, аэропорт Иркутск, г. Иркутск</t>
  </si>
  <si>
    <t>3.40.</t>
  </si>
  <si>
    <t>Техническое перевооружение АМСГ Братск, аэропорт Братск, г. Братск, Иркутская область</t>
  </si>
  <si>
    <t>3.42.</t>
  </si>
  <si>
    <t>3.43.</t>
  </si>
  <si>
    <t>Техническое перевооружение зонального АМЦ Новосибирск, аэропорт Толмачево, г. Обь-4, Новосибирская область</t>
  </si>
  <si>
    <t>3.44.</t>
  </si>
  <si>
    <t>Техническое перевооружение АМСГ Кемерово, аэропорт Кемерово, г. Кемерово</t>
  </si>
  <si>
    <t>3.45.</t>
  </si>
  <si>
    <t>Техническое перевооружение АМСГ Томск, аэропорт Томск (Богашево), п. Аэропорт, Томский район, Томская область</t>
  </si>
  <si>
    <t>3.46.</t>
  </si>
  <si>
    <t xml:space="preserve">Техническое перевооружение АМЦ Красноярск, аэропорт Емельяново, г. Красноярск </t>
  </si>
  <si>
    <t>3.47.</t>
  </si>
  <si>
    <t>Техническое перевооружение АМЦ Пулково, аэропорт Пулково, г. Санкт-Петербург</t>
  </si>
  <si>
    <t>3.48.</t>
  </si>
  <si>
    <t>Техническое перевооружение АМЦ Сыктывкар, аэропорт Сыктывкар, г. Сыктывкар</t>
  </si>
  <si>
    <t>3.49.</t>
  </si>
  <si>
    <t>Техническое перевооружение АМСГ II разряда Васьково, аэропорт Васьково, г. Архангельск</t>
  </si>
  <si>
    <t>3.50.</t>
  </si>
  <si>
    <t>Техническое перевооружение авиационного метеорологического центра Самара, аэропорт Курумоч, г. Самара, включая: замену автоматизированной метеорологической измерительной системы и частичную замену  датчиков для измерения параметров погоды с учетом двух взлетно-посадочных полос; установку системы интеграции с комплексом средств автоматизации управления воздушным движением, рабочей станции метеорологической автоматизированной радиолокационной сети, комплексов приема и обработки бортовой погоды, автоматизированных рабочих мест, систем для проведения брифинга; системы прогнозирования с реализацией расчетных методов прогнозов опасных для полетов авиации явлений погоды, программно-аппаратных комплексов дистанционного обучения авиаметспециалистов, средств отображения метеорологической информации</t>
  </si>
  <si>
    <t>3.51.</t>
  </si>
  <si>
    <t>Техническое перевооружение АМСГ I разряда Оренбург, аэропорт Оренбург, г. Оренбург</t>
  </si>
  <si>
    <t>3.52.</t>
  </si>
  <si>
    <t>Техническое перевооружение АМСГ II разряда Орск, аэропорт Орск, г. Орск, Оренбургская область</t>
  </si>
  <si>
    <t>3.53.</t>
  </si>
  <si>
    <t>Техническое перевооружение АМСГ I разряда Ульяновск, аэропорт Ульяновск (Баратаевка), г. Ульяновск</t>
  </si>
  <si>
    <t>3.54.</t>
  </si>
  <si>
    <t>Техническое перевооружение АМЦ Ханты-Мансийск, аэропорт Ханты-Мансийск, г. Ханты-Мансийск, Ханты-Мансийский автономный округ-Югра</t>
  </si>
  <si>
    <t>3.55.</t>
  </si>
  <si>
    <t>Техническое перевооружение АМСГ II разряда Ноябрьск, аэропорт Ноябрьск, г. Ноябрьск, Ямало-Ненецкий автономный округ</t>
  </si>
  <si>
    <t>3.56.</t>
  </si>
  <si>
    <t>3.57.</t>
  </si>
  <si>
    <t>Субсидии в объекты гос. собственности РФ, всего</t>
  </si>
  <si>
    <t>Строительство позиции и установка доплеровского метеорологического локатора в районе аэродрома Надым,  г.Надым, Ямало-Ненецкий автономный округ</t>
  </si>
  <si>
    <t>Строительство позиции и установка доплеровского метеорологического локатора  в районе аэродрома Охотск, г.Охотск, Хабаровский край</t>
  </si>
  <si>
    <t>2.1.1.</t>
  </si>
  <si>
    <t>Реконструкция и техническое перевооружение Калининградского центра ЕС ОрВД, включая поставку оборудования, не входящего в смету стройки, г. Калининград, Калининградская область</t>
  </si>
  <si>
    <t>2.1.2.</t>
  </si>
  <si>
    <t>2.1.3.</t>
  </si>
  <si>
    <t>2.1.4.</t>
  </si>
  <si>
    <t>2.1.5.</t>
  </si>
  <si>
    <t>2.1.6.</t>
  </si>
  <si>
    <t>Техническое перевооружение Ростовского укрупненного центра, включая замену автоматизированной системы организации воздушного движения, г. Ростов-на-Дону</t>
  </si>
  <si>
    <t>2.1.7.</t>
  </si>
  <si>
    <t>Строительство технологического здания и оснащение автоматизированной системой организации воздушного движения Санкт-Петербургского укрупненного центра ЕС ОрВД, г. Санкт-Петербург</t>
  </si>
  <si>
    <t>2.1.8.</t>
  </si>
  <si>
    <t>2.1.9.</t>
  </si>
  <si>
    <t>2.1.10.</t>
  </si>
  <si>
    <t>Техническое перевооружение Якутского укрупненного центра ЕС ОрВД, включая оснащение автоматизированной системой организации воздушного движения, г. Якутск</t>
  </si>
  <si>
    <t xml:space="preserve">Проходят согласования между Государственным заказчиком и застройщиком договор на разработку технического проекта автоматизированной системы организации воздушного движения, устраняются замечания к техническому заданию.
Ведется подготовка договора на оснащение автоматизированной системы организации воздушного движения.
Запрошена ведомость поставки автоматизированной системы организации воздушного движения и спецификации изготовления 2014 года согласно
техническому заданию на  автоматизированную систему организации воздушного движения, монтажные и пуско-наладочные работы
Ведется подготовка договора на проверку смет.
</t>
  </si>
  <si>
    <t>Строительство технологического здания и оснащение автоматизированной системой организации воздушного движения Тюменского укрупненного центра ЕС ОрВД, г. Тюмень</t>
  </si>
  <si>
    <t>Реконструкция и техническое перевооружение Магаданского укрупненного центра ЕС ОрВД, включая строительство технологического здания  (площадью до 1300 кв.м), г. Магадан, Магаданская область</t>
  </si>
  <si>
    <t>Строительство технологического здания и оснащение автоматизированной системой организации воздушного движения Екатеринбургского укрупненного центра ЕС ОрВД, г. Екатеринбург</t>
  </si>
  <si>
    <t>2.3.</t>
  </si>
  <si>
    <t>2.4.</t>
  </si>
  <si>
    <t>Строительство зданий и сооружений для размещения авиационного поисково-спасательного центра с координационным центром поиска и спасания,г.Петропавловск-Камчатский.ПИР.</t>
  </si>
  <si>
    <t>Строительство зданий и сооружений авиационных поисково-спасательных центров единой системы авиационно-космического поиска и спасания для эффективной организации поисково-спасательной службы и обеспечения координации проведения поисково-спасательных операций в пределах зоны поиска и спасения</t>
  </si>
  <si>
    <t>2.5.2.</t>
  </si>
  <si>
    <t>2.5.1.</t>
  </si>
  <si>
    <t>2.5.</t>
  </si>
  <si>
    <t>Направление III "Развитие единой системы авиационно-космического поиска и спасания"</t>
  </si>
  <si>
    <t>Направление II "Развитие метеорологического обеспечения аэронавигации"</t>
  </si>
  <si>
    <t>Реконструкция технологического здания (площадью 1280 кв. м) и техническое перевооружение Иркутского укрупненного центра ЕС ОрВД, включая оснащение  автоматизированной системой организации воздушного движения,                                              г. Иркутск, Иркутская область</t>
  </si>
  <si>
    <t>Реконструкция технологического здания (площадью 2800 кв. м) и техническое перевооружение Самарского укрупненного центра ЕС ОрВД, включая оснащение автоматизированной системой организации воздушного движения,                                                            г. Самара</t>
  </si>
  <si>
    <t>Реконструкция технологического здания и техническое перевооружение Новосибирского укрупненного центра ЕС ОрВД, включая оснащение автоматизированной системой организации воздушного движения,                                                      г. Новосибирск</t>
  </si>
  <si>
    <t>Техническое перевооружение Якутского укрупненного центра ЕС ОрВД, включая оснащение автоматизированной системой организации воздушного движения,                                                                                          г. Якутск</t>
  </si>
  <si>
    <t>Строительство зданий и сооружений для размещения авиационного поисково-спасательного центра с координационным центром поиска и спасания, г. Хабаровск</t>
  </si>
  <si>
    <t>Строительство позиции и установка доплеровского метеорологического локатора  в аэропорту Ростов-на-Дону, г.Ростов-на-Дону</t>
  </si>
  <si>
    <t>Строительство позиции и установка доплеровского метеорологического локатора  в районе аэродрома Орел, г.Орел</t>
  </si>
  <si>
    <t>Строительство позиции и установка доплеровского метеорологического локатора  в районе аэродрома Тула, г.Тула</t>
  </si>
  <si>
    <t>3.58.</t>
  </si>
  <si>
    <t>3.59.</t>
  </si>
  <si>
    <t>3.60.</t>
  </si>
  <si>
    <t>Бюджетные назначения по программе на 2014 год</t>
  </si>
  <si>
    <t>Работы ведутся согласно календарного плана к договору №36/14 от 15.10.2013г.  Подписано доп.соглашение № 2 от 24.04.2014. Заключен договор № ИА-13-302-1695(926081) от 05.03.2014 г. на осуществление технологического присоединения к электрическим сетям.</t>
  </si>
  <si>
    <t>Заключен договор № 5-14  от 25.03.2014 г. Выполняются ПИР.</t>
  </si>
  <si>
    <t>Заключен договор № 11-14  от 25.03.2014 г. Выполняются ПИР.</t>
  </si>
  <si>
    <t xml:space="preserve">Проводится процедура подписания дополнительного соглашения к контракту №РЛ-16/12-ТУЛ от 30.03.2012г. </t>
  </si>
  <si>
    <t xml:space="preserve">Проводится процедура подписания дополнительного соглашения к контракту №РЛ-12/12-ОР от 30.03.2012г. </t>
  </si>
  <si>
    <t xml:space="preserve">Проводится процедура подписания дополнительного соглашения к контракту №07Г/10/Упр/1Рц от 27.12.2010г. </t>
  </si>
  <si>
    <t>Техническое перевооружение Красноярского укрупненного центра ЕС ОрВД, включая оснащение автоматизированной системой организации воздушного движения, г. Красноярск</t>
  </si>
  <si>
    <t>4.</t>
  </si>
  <si>
    <t>Межбюджетные субсидии субъектам РФ, всего</t>
  </si>
  <si>
    <t>Исполнитель: Жило Елена Васильевна
Телефон:+7 (499) 262-48-40
e-mail:zhilo@ppp-transport.ru</t>
  </si>
  <si>
    <t>Заключен договор № 20-14  от 25.03.2014 г. Выполняются ПИР. Заключен договор на поставку оборудования №47-14 от 25.07.2014. Оборудование поставлено, осуществлена оплата.</t>
  </si>
  <si>
    <t>В связи с изменением сроков бюджетного финансирования  подготовлено предложение по исключению данного объекта из перечня инвестиционных мероприятий на 2014 год</t>
  </si>
  <si>
    <t>Фактические расходы за 2014 год</t>
  </si>
  <si>
    <t>Фактические расходы                                  за 2014 год</t>
  </si>
  <si>
    <t>Кассовые расходы и фактические расходы                за 2014 год</t>
  </si>
  <si>
    <t>Выполнены монтажные и пуско-наладочные работы автоматизированной системы организации воздушного движения.
В период 2–27 июня 2014 г. проведены приемочные, а с 04.08.2014 - 21.12.2014 эксплуатационные испытания автоматизированной системы организации воздушного движения. 
Приказом № 454  от 27.06.2014 законченое реконструкцией здание принято в эксплуатацию.
Приказом № 926   от 29.12.2014 автоматизированная система организации воздушного движения введена в эксплуатацию
Приказом № 728 от 29.12.2014 Иркутский УЦ ЕС ОрВД введен в эксплуатацию.</t>
  </si>
  <si>
    <t xml:space="preserve">Произведена оплата отчетных документов по осуществлению авторского надзора за проведенными работами. Строительство объекта завершено. Уровень технической готовности 100%.   
15.12.2014 генеральным директором утвержден акт формы КС–14.
29.12.2014 получено ЗОС (Заключение о соответствии)  на объект № 798.
Финансирование предусмотрено переходящим остатком денежных средств с 2013 года и включено  в уточненный План мероприятий по ФЦП "Модернизация Единой системы организации воздушного движения Российской Федерации (2009-2020 годы)".
  </t>
  </si>
  <si>
    <t>Проведены общестроительные работы, монтажные работы по установке охранной и пожарной сигнализации, сети связи, работы по благоустройству (устройство фасада, ливневой канализации, парковки автомобилей, ремонт лестниц).
Выполнена огнезащита металлоконструкций пристраиваемой лестницы, монтаж сэндвич-панелей пристраиваемой лестницы.
Приняты к учету и оплачены работы по устройству парковки автомобилей. 
Уровень технической готовности объекта 97% .
Завершается устранение недостатков – отделочные работы на пристраиваемой пожарной лестнице.</t>
  </si>
  <si>
    <t>Подготовлен проект технического задания на автоматизированную систему организации воздушного движения Екатеринбургского УЦ.
Ведутся работы по разработке проектной документации в соответствии с дополнительным соглашением.
Выплачен аванс на выполнение дополнительных работ по проектно-изыскательским работам.
Подготовлены и согласованы предложения по выбору варианта конфигурации и стоимости АС ОрВД Екатеринбургского УЦ, в связи с изменениями в задание на проектирование и лимитом финансирования.
Подготовлены замечания к проектной документации в части оснащения автоматизированной системой организации воздушного движения.
18.12.2014 в ФГУП "Госкорпорация по ОрВД" поступила проектная документация, без разделов автоматизированной системы организации воздушного движения  и смет.
Проектная документация рассмотрена в части соответствия Постановлению Правительства РФ № 87 "О составе разделов проектной документации и требованиях к их содержанию", замечания направлены в проектно-сметный отдел.
Проектная документация, в полном объеме, должна поступить к концу января 2015 г.</t>
  </si>
  <si>
    <t>Федеральный закон от 28.06.2014 N 201-ФЗ "О внесении изменений в Федеральный закон "О федеральном бюджете на 2014 год и на плановый период 2015 и 2016 годов" исключает данный объект из ФЦП на 2014 год. Соответствующие изменения в ФАИП на 2014 год  внесены 01.09.2014 (Письмо Минэкономразвития от 01.09.2014 № 21104-ЕЕ/Д17и).
ОАО «Концерн ПВО «Алмаз-Антей» разработал и представил во ФГУП «Госкорпорация по ОрВД» доработанный технический проект автоматизированной системы организации воздушного движения Санкт-ПетербургскогоУЦ ЕС ОрВД. Планируемый срок проведения работы комиссии по приемке материалов доработанного технического проекта 20 – 23 января 2015 г.
Получены положительные заключения ФАУ "Главгосэкспертиза России" на проектную и сметную документацию от 27.10.2014. По информации проектно-сметного отдела поступление рабочей документции - не ранее 20.01.2015.</t>
  </si>
  <si>
    <t>Проведено уточнение планируемого размещения автоматизированной системы организации воздушного движенияи существующего оборудования ОВД (организации воздушного движения) и связи в технологическом здании, подготовлен проект плана-графика выполнения работ по созданию Красноярского УЦ
Подписан договор на разработку технического проекта автоматизированной системы организации воздушного движения, включая техническое задание на автоматизированную систему организации воздушного движения Красноярского УЦ. Выплачен аванс.</t>
  </si>
  <si>
    <t xml:space="preserve">Заключен договор на разработку технического проекта автоматизированной системы организации воздушного движения, включая техническое задание на автоматизированную систему организации воздушного движения. Выплачен аванс. 
Подготовлены предложения (исх. № 10.-08302 от 21.07.2014)  в части изменения наименования объекта на «Строительство здания Якутского укрупненного центра УВД ЕС ОрВД в г. Якутск, Республика Саха (Якутия)» , перераспределения объемов финансирования в размере 199 365,3 тыс. руб. с 2014 на 2016 год без изменения общих объемов финансирования и изменения срока ввода объекта с 2015 года на 2017 год.
17 сентября 2014г. с лицевого счета Росавиации в УФК отозван лимит по объекту  Якутский УЦ ЕС ОрВД на сумму 199 365 300,00 руб.
24.12.2014 внесены изменения в ФАИП 2014 года в части исключения по данному объекту объемов финансирования в размере 199 365,3 тыс. руб. в 2014 году.
По результатам совещания по вопросам создания Якутского УЦ, проведенного в Росавиации 22.12.2014, принято решение о необходимости финансирования оснащения АС ОрВД (автоматизированная система организации воздушного движения) за счет внебюджетного источника с подготовкой соответствующих предложений во изменение ФАИП на 2015 год и плановый период 2016 и 2017 годов (от 16.12.2014 № 31956-ЕЕ/Д17и).
</t>
  </si>
  <si>
    <t xml:space="preserve">По договору на выполнение проектно-изыскательских работ по строительству технологического здания и оснащение автоматизированной системой организации воздушного движения  выполнены работы по обследованию объекта.
Рассмотрен и принят ФГУП “Госкоропрация по ОрВД” технический проект АС ОрВД Тюменского укрупненного центра, разработанный ОАО «Концерн ПВО «Алмаз-Антей» по договору №185/14 от 30.07.2014 г. Готовятся отчетные документы.
Проектная и сметная документация по объекту «Строительство технологического здания и оснащение АС ОрВД Тюменского УЦ ЕС ОрВД», разработанная ОАО «Концерн ПВО «Алмаз-Антей» по договору № 512/13 от 24.10.2013, направлена на проверку в ФАУ «Главгосэкспертиза России» 16.12.2014 г., ориетировочная готовность положительного заключения госэкспертизы - 1 квартал 2015 года.
</t>
  </si>
  <si>
    <t xml:space="preserve"> В 2014 году по данному мероприятию выполнены следующие индикаторы и показатели:
• Число введенных в эксплуатацию доплеровских азимутально-дальномерных радиомаяков, радиотехнических систем ближней навигации, дальномерных радиомаяков - 12, в том числе:
- Барнаул, Вологда (Белозерск), Братск, Могоча, Бутурлино, Бежецк, Шаранга, Опалиха, Венёв, Каменка, Нерль, Марьино
• Число введенных в эксплуатацию средств автоматического зависимого наблюдения (вещательного типа) – 15, в том числе:
- поставлено оборудование АЗН-В 1090ES НС-1 и выполнены монтаж, пуско-наладочные и приемо-сдаточные испытания: в а/п Охотск (приказ от 22.11.2014 №482), Биробиджан (приказ от 26.12.14 №557), Дальнереченск (приказ от22.07.14 №301), Оха (приказ от 19.08.14 №356), Нелькан (приказ от 22.12.14 №521), Троицкое (приказ от 18.08.14 №353), Кавалерово (приказ от 19.08.14 №358), Менделеево (приказ от 09.06.14 №284), Шахтерск (приказ от 09.06.14 №284), Ноглики (приказ от 09.06.14 №284), Николаевск-на-Амуре (приказ от 22.11.14 №482), Архара (приказ от 12.12.14 №527), Магдагачи (приказ от 12.12.14 №527), Зея (приказ от 12.12.14 №527), Кекурная (приказ от 26.12.14 №558). 
• Число введенных в эксплуатацию средств автоматизации управления воздушным движением аэродромов – 6, в том числе:
- введены в эксплуатацию комплексы технических средств автоматизации УВД (КТС АУВД) а/п Ульяновск (приказ № 113 от 31.03.2014), Братск (приказ № 308 от 08.05.2014),  Белгород (приказ № 762 от 11.08.2014), Благовещенск (приказ № 522 от 10.12.2014), Набережные Челны (приказ № 312 от 26.12.2014) и Иркутск (приказ № 926 от 29.12.2014).
• Число введенных в эксплуатацию аэродромных радиолокационных комплексов (модернизация) – 6, в том числе:
- введены в эксплуатацию аэродромные радиолокаторы: «Лира-А10» в аэропорту Самаре (Курумоч) (приказ № 459 от 18.11.14); АОРЛ-1АС в аэропортах Кызыл (приказ № 277 от 18.07.14), Стрежевой (приказ № 598 от 15.12.14). Завершены работы и готовятся отчетные документы по оснащению АОРЛ-1АС аэропорта Игарка (Акт ПСИ и летной проверки от 22.12.14), «Лира-А10» аэропорта Братск (Акт летной проверки 30.12.14). Завершены работы по модернизации ДРЛ-7СМ до режима RBS в Горно-Алтайске (Акт летной проверки от 5.12.14 и приказ № 280 от 19.12.14 об организации эксплуатации     ДРЛ-7СМ).
• Число введенных в эксплуатацию трассовых радиолокаторов – 2, в том числе:
Введены в эксплуатацию трассовые радиолокаторы «Лира-Т» на позициях Жигалово (приказ №729 от 29.10.2014), Усть-Хайрюзово (приказ №356 от 22.10.14);
• Число введенных в эксплуатацию средств вторичной радиолокации – 6, в том числе:
- введены в эксплуатацию моноимпульсные вторичные радиолокаторы (МВРЛ): «Лира-ВМ» в аэропорту Иркутск, МВРЛ «Крона-М» в аэропортах Сыктывкар, Барнаул. Введены в эксплуатацию встроенные ВРЛ «Лира-ВА» на ТРЛП Жигалово (приказ №729 от 29.10.2014), Усть-Хайрюзово (приказ №356 от 22.10.14), встроенный МВРЛ «Аврора» в а/п Самара.
</t>
  </si>
  <si>
    <t xml:space="preserve">За 12 месяцев 2014 года по данному мероприятию выполнены следующие индикаторы и показатели:
• Число введенных в эксплуатацию центров коммутации сообщений – 7, в том числе:
Оборудование ЦКС введено в эксплуатацию: Мурманск, Петрозаводск (Бесовец), Апатиты, Вологда, Котлас (Приказ № 309 16.07.2014), Ставрополь (Приказ № 740 от 18.08.2014), Петропавловск-Камчатский (Елизово) (Приказ № 352 от 27.12.2014).
• Число введенных в эксплуатацию приемо-передающих центров и центров обработки данных сети передачи данных "воздух-земля" в диапазоне высоких частот– 2, в том числе:
- поставлены и введены в эксплуатацию приемо-передающие центры обработки данных сети передачи данных "воздух-земля" в диапазоне высоких частот в центры ОВД: Соболево, Набережные Челны. Оборудование поставлено на баланс филиала.
• Число введенных в  эксплуатацию земных станций  спутниковой связи – 5, в том числе:
Печора -  ПСИ проведены (Акт от 25.12.2014).
Салехард - ПСИ проведены (Акт от 14.12.2014).
Ростов-на-Дону – 2 комплекта (Приказ о вводе № 469 от 23.05.2014), 
УЦ Хабаровск (Приказ о вводе № 343 от 15.08.2014).
• Число введенных в эксплуатацию автоматизированных приемо-передающих центров - 15, в том числе:
Состояние объектов: Братск -  Приказ ПСИ № 194 от 19.12.2014; Улан-Удэ - Приказ ПСИ № 185 от 24.12.2014;
Челябинск - Приказ о вводе № 224 от 30.12.2014; Санкт-Петербург - Приказ ПСИ № 503от 10.12.2014;
Постниково -  Приказ о вводе № 965 от 18.11.2013; Липецк  -  Приказ о вводе № 245 от 18.03.2014;
м. Говена - Введён 17.12.2014; г. Камчатская -  Введён 17.12.2014
г. Никольское -  Введён 17.12.2014; п. Батагай - Приказ о вводе № 297 от 16.10.2013;
а/п Мома - Приказ о вводе № 297 от 16.10.2013; а/п Марково - Приказ о вводе № 723 от 15.10.2013;
а/п Кепервеем -Приказ о вводе № 723 от 15.10.2013; Дальнереченск - Приказ о вводе № 306 от 23.08.2013;
Аян - Приказ о вводе № 380 от 15.10.2013.
• Число введенных в эксплуатацию  средств связи диапазонов очень высоких частот, высоких частот и метеовещания службы автоматической передачи информации в районе аэродрома- 15, в том числе:
Сочи-1, Екатеринбург-1, Красноярск-1, Богучаны  - 4, Апатиты – 3, Туруханск - 4
 Итуруп – 1. Оборудование введено в эксплуатацию.
</t>
  </si>
  <si>
    <t xml:space="preserve">- завершено оснащение Магаданского  укрупненного центра ЕС ОрВД унифицированной интегрированной автоматизированной подсистемой планирования использования воздушного пространства, являющейся составной частью автоматизированной системы организации воздушного движения Магаданского УЦ ЕС ОрВД. Подсистема введена в эксплуатацию с 11.06.2014 г. и обеспечивает автоматизирование решение задач планирования использования воздушного пространства в Магаданском укрупненном центре ЕС ОрВД, а также информационную поддержку по плановой информации комплекса систем автоматизации управления воздушным движением  Магаданского УЦ ЕС ОрВД;
- завершено оснащение Иркутского укрупненного центра ЕС ОрВД унифицированной интегрированной автоматизированной подсистемой планирования использования воздушного пространства, являющейся составной частью автоматизированной системы организации воздушного движения Иркутского УЦ ЕС ОрВД. Подсистема введена в эксплуатацию с 29.12.2014 г. и обеспечивает автоматизирование решение задач планирования использования воздушного пространства в Иркутском укрупненном центре ЕС ОрВД, а также информационную поддержку по плановой информации комплекса систем автоматизации управления воздушным движением  Иркутского УЦ ЕС ОрВД;
- завершены работы, по оснащению Новосибирского укрупненного центра ЕС ОрВД комплексом средств автоматизации планирования использования воздушного пространства зональных/ укрупненных центров, проведены приемо-сдаточные и эксплуатационные испытания. Подсистема готова к эксплуатации, обеспечивает автоматизирование решение задач планирования использования воздушного пространства в Новосибирском укрупненном центре ЕС ОрВД и  в зоне ответственности Новосибирского ЗЦ ЕС ОрВД. Срок ввода в эксплуатацию январь 2015 года;
- завершены работы по изготовлению, монтажу и пуско-наладке оборудования комплекса средств автоматизации планирования использования воздушного пространства районного центра «СИНТЕЗ-ПИВП» для 
- завершены работы, по оснащению Симферопольского районно-диспетчерского центра. комплексом средств автоматизации планирования использования воздушного пространства «СИНТЕЗ-ПИВП» введен в штатную эксплуатацию 30.09.2014.
- Продолжаются работы по созданию и внедрению комплексов технических и программных средств для оснащения Централизованной службы обработки планов полетов и Центра организации потоков воздушного движения в составе Главного центра ЕС ОрВД (комплекс средств автоматизации планирования использования воздушного пространства (КСА ПИВП) ГЦ-1). В сентябре 2014 завершены комплексные испытания системы, приемочные испытания комплекса средств автоматизации планирования использования воздушного пространства (КСА ПИВП) ГЦ-1 намечены на январь 2015 года.
</t>
  </si>
  <si>
    <t>Выполнены подготовительные работы, разбивка участка, выполнены фундаменты здания и боксов, начато строительство ж/б коркасса.</t>
  </si>
  <si>
    <t>Результаты реализации программных мероприятий по направлению "капитальные вложения"                                                                                                                                                                                                                                                                                                                                                                 за 2014 год в рамках федеральной целевой программы</t>
  </si>
  <si>
    <t>Кассовые 
расходы 
госзаказчика за            2014 год</t>
  </si>
  <si>
    <t>Выполненные работы за  2014 год                        
(в натуральных показателях)</t>
  </si>
  <si>
    <t>Объект введен в эксплуатацию.</t>
  </si>
  <si>
    <t>Заключен договор № 19-14  от 25.03.2014 г. Завершены работы по разработке ПИР.</t>
  </si>
  <si>
    <t>Заключен договор № 13-14  от 25.03.2014 г. Завершены работы по разработке ПИР.</t>
  </si>
  <si>
    <t>Заключен договор № 7-14  от 25.03.2014 г. Завершены работы по разработке ПИР.</t>
  </si>
  <si>
    <t>Заключен договор № 6-14  от 25.03.2014 г. Завершены работы по разработке ПИР.</t>
  </si>
  <si>
    <t>Заключен договор № 8-14  от 25.03.2014 г. Завершены работы по разработке ПИР.</t>
  </si>
  <si>
    <t>Заключен договор № 15-14  от 25.03.2014 г. Завершены работы по разработке ПИР.</t>
  </si>
  <si>
    <t>Заключен договор № 17-14  от 25.03.2014 г. Завершены работы по разработке ПИР.</t>
  </si>
  <si>
    <t>Заключен договор № 10-14  от 25.03.2014 г.Завершены работы по разработке ПИР.</t>
  </si>
  <si>
    <t>Заключен договор № 14-14  от 25.03.2014 г. Завершены работы по разработке ПИР.</t>
  </si>
  <si>
    <t>Заключен договор №16-14  от 25.03.2014 г. Завершены работы по разработке ПИР.</t>
  </si>
  <si>
    <t>Заключен договор № 9-14   от 25.03.2014 г. Завершены работы по разработке ПИР.</t>
  </si>
  <si>
    <t>Заключен договор №18-14  от 25.03.2014 г. Завершены работы по разработке ПИР.</t>
  </si>
  <si>
    <t>Заключен договор №12-14  от 25.03.2014 г.Завершены работы по разработке ПИР.</t>
  </si>
  <si>
    <t xml:space="preserve">Проведены работы по выбору позиции для установки ДМРЛ. Осуществляется оформление земельного участка.  </t>
  </si>
  <si>
    <t xml:space="preserve">Договор  №РЛ-19/13-ПНЗ от 27.02.13. Выполнены ПИР. Осуществлена поставка технологического оборудования и проведена оплата </t>
  </si>
  <si>
    <t>Договор  № РЛ-19/13-ПНЗ от 27.02.13. Выполнены ПИР. Осуществлена поставка технологического оборудования и проведена оплата .</t>
  </si>
  <si>
    <t>Договор № РЛ-18/12-УЛ  от 30.03.12. Осуществлена поставка технологического оборудования и проведена оплата .</t>
  </si>
  <si>
    <t>Договор № РЛ-20/13-УХТ от 17.04.13.</t>
  </si>
  <si>
    <t>Договор  № РЛ-17/13-НВГ от 27.02.13. Выполнены ПИР. Осуществлена поставка технологического оборудования и проведена оплата .</t>
  </si>
  <si>
    <t xml:space="preserve">Проведены работы по выбору позиции для установки ДМРЛ. Осуществляется оформление земельного участка.  нтей» </t>
  </si>
  <si>
    <t xml:space="preserve">Договор  №РЛ-16/13-МХЧ от 27.02.13. Выполнены ПИР, проектная документация направлена ГГЭ. Осуществлена поставка технологического оборудования и проведена оплата </t>
  </si>
  <si>
    <t>Договор №РЛ-25/12-ТВ  от 15.12.12.  Выполнены ПИР.</t>
  </si>
  <si>
    <t xml:space="preserve">Договор  № РЛ-14/13-КЛГ от 27.02.13. Выполнены ПИР. Осуществлена поставка технологического оборудования и проведена оплата </t>
  </si>
  <si>
    <t>Рработы введутся в соответствии с гос.контрактом  № 1- СМР от 27.12.10.</t>
  </si>
  <si>
    <t xml:space="preserve">Работы введутся в соответствии с календарым планом  и договором № РЛ-14/12-ЭЛ  от 30.03.12.  </t>
  </si>
  <si>
    <t xml:space="preserve">Работы введутся в соответствии с календарым планом  и договором № РЛ-11/12-ГЛ  от 30.03.12. </t>
  </si>
  <si>
    <t xml:space="preserve">Договор № РЛ-13/12-САР  от 30.03.12.  Выполнены ПИР. </t>
  </si>
  <si>
    <t xml:space="preserve">Договор № РЛ-12/13-ЙОШ от 27.02.13. Выполнены ПИР. Осуществлена поставка технологического оборудования и проведена оплата </t>
  </si>
  <si>
    <t xml:space="preserve">Договор  № РЛ-13/13-РЯЗ от 27.02.13. Выполнены ПИР. Осуществлена поставка технологического оборудования и проведена оплата </t>
  </si>
  <si>
    <t xml:space="preserve">Договор № РЛ-11/13-ВЛ от 27.02.13.  Выполнены ПИР. Осуществлена поставка технологического оборудования и проведена оплата </t>
  </si>
  <si>
    <t xml:space="preserve">Договор № РЛ-10/13-ЧЕБ от 27.02.13. Выполнены ПИР. Осуществлена поставка технологического оборудования и проведена оплата </t>
  </si>
  <si>
    <t xml:space="preserve">Прмечание: По направлению капитальные вложения:
-выполнены работы (освоение) в 2014 году по программе на 2 363 970,5 тыс. рублей, из них:
- за счет ранее выплаченных авансов – 538 485,0 тыс. рублей ;
- за счет финансирования 2014 года – 1 825 485,5 тыс. рублей (43 % годового задания).
</t>
  </si>
  <si>
    <t xml:space="preserve">По договору на выполнение проектно-изыскательских работ по реконструкции технологического здания выполнены работы по обследованию объекта. Выплачен аванс на разработку проектной документации.
Рассмотрен и принят ФГУП “Госкоропрация по ОрВД” технический проект автоматизированной системы организации воздушного движения Новосибирского укрупненного центра.
Согласована спецификация АС ОрВД для включения в состав проектной документации, подготовленной для представления в ФАУ «Главгосэкспертиза России».
Письмом от 18.12.2014 г. ОАО "Концерн ПВО "Алмаз-Антей" представил график выпуска проектной документации.
Письмом от 24.12.2014 г. в адрес ФГУП "Госкорпорация по ОрВД" представленны на электронном носителе 7 разделов Проектной документации и 2 технических отчета для оперативного рассмотрения и устранения выявленных замечаний. В полном проектная документация будет представлена 20.01.2015 г., согласно графика.
</t>
  </si>
</sst>
</file>

<file path=xl/styles.xml><?xml version="1.0" encoding="utf-8"?>
<styleSheet xmlns="http://schemas.openxmlformats.org/spreadsheetml/2006/main">
  <numFmts count="2">
    <numFmt numFmtId="43" formatCode="_-* #,##0.00_р_._-;\-* #,##0.00_р_._-;_-* &quot;-&quot;??_р_._-;_-@_-"/>
    <numFmt numFmtId="164" formatCode="#,##0.0"/>
  </numFmts>
  <fonts count="22">
    <font>
      <sz val="10"/>
      <name val="Arial Cyr"/>
      <charset val="204"/>
    </font>
    <font>
      <sz val="11"/>
      <color theme="1"/>
      <name val="Calibri"/>
      <family val="2"/>
      <charset val="204"/>
      <scheme val="minor"/>
    </font>
    <font>
      <sz val="10"/>
      <name val="Arial Cyr"/>
      <charset val="204"/>
    </font>
    <font>
      <sz val="10"/>
      <name val="Times New Roman"/>
      <family val="1"/>
      <charset val="204"/>
    </font>
    <font>
      <sz val="11"/>
      <color indexed="8"/>
      <name val="Calibri"/>
      <family val="2"/>
      <charset val="204"/>
    </font>
    <font>
      <sz val="10"/>
      <name val="Arial Cyr"/>
      <charset val="204"/>
    </font>
    <font>
      <sz val="8"/>
      <name val="Times New Roman"/>
      <family val="1"/>
      <charset val="204"/>
    </font>
    <font>
      <i/>
      <u/>
      <sz val="8"/>
      <name val="Times New Roman"/>
      <family val="1"/>
      <charset val="204"/>
    </font>
    <font>
      <b/>
      <sz val="12"/>
      <name val="Times New Roman"/>
      <family val="1"/>
      <charset val="204"/>
    </font>
    <font>
      <b/>
      <sz val="10"/>
      <name val="Times New Roman"/>
      <family val="1"/>
      <charset val="204"/>
    </font>
    <font>
      <sz val="9"/>
      <name val="Times New Roman"/>
      <family val="1"/>
      <charset val="204"/>
    </font>
    <font>
      <vertAlign val="superscript"/>
      <sz val="12"/>
      <name val="Times New Roman"/>
      <family val="1"/>
      <charset val="204"/>
    </font>
    <font>
      <b/>
      <sz val="12"/>
      <name val="Arial Cyr"/>
      <charset val="204"/>
    </font>
    <font>
      <b/>
      <sz val="11"/>
      <name val="Times New Roman"/>
      <family val="1"/>
      <charset val="204"/>
    </font>
    <font>
      <sz val="11"/>
      <name val="Arial Cyr"/>
      <charset val="204"/>
    </font>
    <font>
      <sz val="10"/>
      <name val="Helv"/>
    </font>
    <font>
      <sz val="10"/>
      <name val="Times New Roman CYR"/>
      <charset val="204"/>
    </font>
    <font>
      <sz val="10"/>
      <color indexed="8"/>
      <name val="Times New Roman CYR"/>
      <charset val="204"/>
    </font>
    <font>
      <sz val="10"/>
      <color theme="1"/>
      <name val="Times New Roman"/>
      <family val="1"/>
      <charset val="204"/>
    </font>
    <font>
      <sz val="10"/>
      <name val="Times New Roman CYR"/>
    </font>
    <font>
      <b/>
      <i/>
      <sz val="10"/>
      <name val="Times New Roman"/>
      <family val="1"/>
      <charset val="204"/>
    </font>
    <font>
      <b/>
      <sz val="10"/>
      <name val="Arial Cyr"/>
      <charset val="204"/>
    </font>
  </fonts>
  <fills count="5">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0"/>
        <bgColor indexed="8"/>
      </patternFill>
    </fill>
  </fills>
  <borders count="21">
    <border>
      <left/>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thin">
        <color indexed="64"/>
      </left>
      <right style="thin">
        <color indexed="64"/>
      </right>
      <top/>
      <bottom/>
      <diagonal/>
    </border>
  </borders>
  <cellStyleXfs count="7">
    <xf numFmtId="0" fontId="0" fillId="0" borderId="0"/>
    <xf numFmtId="0" fontId="4" fillId="0" borderId="0"/>
    <xf numFmtId="0" fontId="5" fillId="0" borderId="0"/>
    <xf numFmtId="9" fontId="5" fillId="0" borderId="0" applyFont="0" applyFill="0" applyBorder="0" applyAlignment="0" applyProtection="0"/>
    <xf numFmtId="43" fontId="2" fillId="0" borderId="0" applyFont="0" applyFill="0" applyBorder="0" applyAlignment="0" applyProtection="0"/>
    <xf numFmtId="0" fontId="1" fillId="0" borderId="0"/>
    <xf numFmtId="0" fontId="15" fillId="0" borderId="0"/>
  </cellStyleXfs>
  <cellXfs count="160">
    <xf numFmtId="0" fontId="0" fillId="0" borderId="0" xfId="0"/>
    <xf numFmtId="0" fontId="0" fillId="0" borderId="0" xfId="0" applyFont="1" applyFill="1"/>
    <xf numFmtId="164" fontId="0" fillId="0" borderId="0" xfId="0" applyNumberFormat="1" applyFont="1" applyFill="1" applyAlignment="1">
      <alignment horizontal="center" vertical="center"/>
    </xf>
    <xf numFmtId="164" fontId="0" fillId="0" borderId="0" xfId="4" applyNumberFormat="1" applyFont="1" applyFill="1" applyAlignment="1">
      <alignment horizontal="center" vertical="center"/>
    </xf>
    <xf numFmtId="0" fontId="0" fillId="0" borderId="0" xfId="0" applyFont="1" applyFill="1" applyBorder="1"/>
    <xf numFmtId="164" fontId="3" fillId="0" borderId="0" xfId="0" applyNumberFormat="1" applyFont="1" applyFill="1" applyBorder="1" applyAlignment="1">
      <alignment horizontal="center" vertical="center" wrapText="1"/>
    </xf>
    <xf numFmtId="164" fontId="3" fillId="0" borderId="0" xfId="4" applyNumberFormat="1" applyFont="1" applyFill="1" applyBorder="1" applyAlignment="1">
      <alignment horizontal="center" vertical="center" wrapText="1"/>
    </xf>
    <xf numFmtId="0" fontId="0" fillId="0" borderId="0" xfId="2" applyFont="1" applyFill="1"/>
    <xf numFmtId="164" fontId="0" fillId="0" borderId="0" xfId="0" applyNumberFormat="1" applyFont="1" applyFill="1" applyBorder="1" applyAlignment="1">
      <alignment horizontal="center" vertical="center"/>
    </xf>
    <xf numFmtId="0" fontId="8" fillId="0" borderId="0" xfId="0" applyNumberFormat="1" applyFont="1" applyFill="1" applyBorder="1" applyAlignment="1">
      <alignment horizontal="left" wrapText="1"/>
    </xf>
    <xf numFmtId="0" fontId="5" fillId="2" borderId="0" xfId="2" applyFont="1" applyFill="1"/>
    <xf numFmtId="0" fontId="0" fillId="0" borderId="0" xfId="2" applyFont="1" applyFill="1" applyAlignment="1">
      <alignment vertical="center"/>
    </xf>
    <xf numFmtId="0" fontId="8" fillId="0" borderId="0" xfId="0" applyNumberFormat="1" applyFont="1" applyFill="1" applyBorder="1" applyAlignment="1">
      <alignment horizontal="left" vertical="center" wrapText="1"/>
    </xf>
    <xf numFmtId="49" fontId="0" fillId="0" borderId="0" xfId="0" applyNumberFormat="1" applyFont="1" applyFill="1" applyAlignment="1">
      <alignment vertical="center"/>
    </xf>
    <xf numFmtId="49" fontId="3" fillId="0" borderId="0" xfId="0" applyNumberFormat="1" applyFont="1" applyFill="1" applyBorder="1" applyAlignment="1">
      <alignment horizontal="center" vertical="center" wrapText="1"/>
    </xf>
    <xf numFmtId="49" fontId="8" fillId="0" borderId="0" xfId="0" applyNumberFormat="1" applyFont="1" applyFill="1" applyBorder="1" applyAlignment="1">
      <alignment horizontal="left" vertical="center" wrapText="1"/>
    </xf>
    <xf numFmtId="164" fontId="3" fillId="2" borderId="0" xfId="0" applyNumberFormat="1" applyFont="1" applyFill="1" applyBorder="1" applyAlignment="1">
      <alignment horizontal="center" vertical="center" wrapText="1"/>
    </xf>
    <xf numFmtId="164" fontId="3" fillId="2" borderId="0" xfId="0" applyNumberFormat="1" applyFont="1" applyFill="1" applyBorder="1" applyAlignment="1">
      <alignment horizontal="center" vertical="center"/>
    </xf>
    <xf numFmtId="0" fontId="12" fillId="0" borderId="0" xfId="0" applyFont="1" applyFill="1" applyBorder="1"/>
    <xf numFmtId="0" fontId="12" fillId="0" borderId="0" xfId="0" applyFont="1" applyFill="1"/>
    <xf numFmtId="0" fontId="14" fillId="0" borderId="0" xfId="0" applyFont="1" applyFill="1"/>
    <xf numFmtId="0" fontId="12" fillId="0" borderId="0" xfId="2" applyFont="1" applyFill="1"/>
    <xf numFmtId="0" fontId="3" fillId="0" borderId="0" xfId="0" applyFont="1" applyFill="1" applyBorder="1" applyAlignment="1">
      <alignment wrapText="1"/>
    </xf>
    <xf numFmtId="49" fontId="0" fillId="0" borderId="0" xfId="0" applyNumberFormat="1" applyFont="1" applyFill="1" applyBorder="1" applyAlignment="1">
      <alignment vertical="center"/>
    </xf>
    <xf numFmtId="164" fontId="0" fillId="0" borderId="0" xfId="4" applyNumberFormat="1" applyFont="1" applyFill="1" applyBorder="1" applyAlignment="1">
      <alignment horizontal="center" vertical="center"/>
    </xf>
    <xf numFmtId="0" fontId="9" fillId="0" borderId="0" xfId="0" applyNumberFormat="1" applyFont="1" applyFill="1" applyBorder="1" applyAlignment="1">
      <alignment horizontal="left" wrapText="1"/>
    </xf>
    <xf numFmtId="0" fontId="8" fillId="0" borderId="0" xfId="0" applyNumberFormat="1" applyFont="1" applyBorder="1" applyAlignment="1">
      <alignment horizontal="left" wrapText="1"/>
    </xf>
    <xf numFmtId="0" fontId="8" fillId="0" borderId="0" xfId="0" applyNumberFormat="1" applyFont="1" applyBorder="1" applyAlignment="1">
      <alignment horizontal="left" vertical="center" wrapText="1"/>
    </xf>
    <xf numFmtId="0" fontId="9" fillId="0" borderId="0" xfId="0" applyNumberFormat="1" applyFont="1" applyFill="1" applyBorder="1" applyAlignment="1">
      <alignment horizontal="left" vertical="center" wrapText="1"/>
    </xf>
    <xf numFmtId="0" fontId="3" fillId="0" borderId="0" xfId="0" applyFont="1" applyFill="1" applyBorder="1" applyAlignment="1">
      <alignment horizontal="left" vertical="center" wrapText="1"/>
    </xf>
    <xf numFmtId="0" fontId="0" fillId="0" borderId="0" xfId="0" applyFont="1" applyFill="1" applyBorder="1" applyAlignment="1">
      <alignment horizontal="left" vertical="center"/>
    </xf>
    <xf numFmtId="0" fontId="0" fillId="0" borderId="0" xfId="0" applyFont="1" applyFill="1" applyAlignment="1">
      <alignment horizontal="left" vertical="center"/>
    </xf>
    <xf numFmtId="0" fontId="12" fillId="0" borderId="0" xfId="2" applyFont="1" applyFill="1" applyAlignment="1">
      <alignment vertical="center"/>
    </xf>
    <xf numFmtId="0" fontId="12" fillId="0" borderId="0" xfId="2" applyFont="1" applyFill="1" applyAlignment="1">
      <alignment horizontal="center" vertical="center"/>
    </xf>
    <xf numFmtId="0" fontId="3" fillId="3" borderId="1" xfId="0" applyFont="1" applyFill="1" applyBorder="1" applyAlignment="1">
      <alignment horizontal="left" vertical="center" wrapText="1"/>
    </xf>
    <xf numFmtId="164" fontId="3" fillId="3" borderId="1" xfId="0" applyNumberFormat="1" applyFont="1" applyFill="1" applyBorder="1" applyAlignment="1">
      <alignment horizontal="center" vertical="center" wrapText="1"/>
    </xf>
    <xf numFmtId="164" fontId="3" fillId="3" borderId="1" xfId="0" applyNumberFormat="1" applyFont="1" applyFill="1" applyBorder="1" applyAlignment="1">
      <alignment horizontal="center" vertical="center"/>
    </xf>
    <xf numFmtId="0" fontId="8" fillId="0" borderId="1" xfId="0" applyFont="1" applyFill="1" applyBorder="1" applyAlignment="1">
      <alignment horizontal="left" vertical="center" wrapText="1"/>
    </xf>
    <xf numFmtId="164" fontId="8" fillId="0" borderId="1" xfId="0" applyNumberFormat="1" applyFont="1" applyFill="1" applyBorder="1" applyAlignment="1">
      <alignment horizontal="center" vertical="center" wrapText="1"/>
    </xf>
    <xf numFmtId="164" fontId="8" fillId="0" borderId="1" xfId="4" applyNumberFormat="1" applyFont="1" applyFill="1" applyBorder="1" applyAlignment="1">
      <alignment horizontal="center" vertical="center" wrapText="1"/>
    </xf>
    <xf numFmtId="164" fontId="12" fillId="0" borderId="1" xfId="0" applyNumberFormat="1" applyFont="1" applyFill="1" applyBorder="1" applyAlignment="1">
      <alignment horizontal="center" vertical="center"/>
    </xf>
    <xf numFmtId="4" fontId="8" fillId="0" borderId="1" xfId="0" applyNumberFormat="1" applyFont="1" applyFill="1" applyBorder="1" applyAlignment="1">
      <alignment horizontal="center" vertical="center" wrapText="1"/>
    </xf>
    <xf numFmtId="4" fontId="8" fillId="0" borderId="1" xfId="4" applyNumberFormat="1" applyFont="1" applyFill="1" applyBorder="1" applyAlignment="1">
      <alignment horizontal="center" vertical="center" wrapText="1"/>
    </xf>
    <xf numFmtId="4" fontId="12" fillId="0" borderId="1" xfId="0" applyNumberFormat="1" applyFont="1" applyFill="1" applyBorder="1" applyAlignment="1">
      <alignment horizontal="center" vertical="center"/>
    </xf>
    <xf numFmtId="0" fontId="13" fillId="0" borderId="1" xfId="0" applyFont="1" applyFill="1" applyBorder="1" applyAlignment="1">
      <alignment horizontal="left" vertical="center" wrapText="1"/>
    </xf>
    <xf numFmtId="164" fontId="13" fillId="0" borderId="1" xfId="0" applyNumberFormat="1" applyFont="1" applyFill="1" applyBorder="1" applyAlignment="1">
      <alignment horizontal="center" vertical="center" wrapText="1"/>
    </xf>
    <xf numFmtId="164" fontId="3" fillId="0" borderId="1" xfId="0" applyNumberFormat="1" applyFont="1" applyFill="1" applyBorder="1" applyAlignment="1">
      <alignment horizontal="center" vertical="center"/>
    </xf>
    <xf numFmtId="164" fontId="8" fillId="0" borderId="1" xfId="0" applyNumberFormat="1" applyFont="1" applyFill="1" applyBorder="1" applyAlignment="1">
      <alignment horizontal="center" vertical="center"/>
    </xf>
    <xf numFmtId="164" fontId="3" fillId="0" borderId="1" xfId="0" applyNumberFormat="1" applyFont="1" applyFill="1" applyBorder="1" applyAlignment="1">
      <alignment horizontal="center" vertical="top" wrapText="1"/>
    </xf>
    <xf numFmtId="164" fontId="3" fillId="0" borderId="1" xfId="0" applyNumberFormat="1" applyFont="1" applyFill="1" applyBorder="1" applyAlignment="1">
      <alignment horizontal="center" vertical="top"/>
    </xf>
    <xf numFmtId="164" fontId="9"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left" vertical="center" wrapText="1"/>
    </xf>
    <xf numFmtId="49" fontId="16" fillId="0" borderId="1" xfId="6" applyNumberFormat="1" applyFont="1" applyFill="1" applyBorder="1" applyAlignment="1">
      <alignment horizontal="left" vertical="center" wrapText="1"/>
    </xf>
    <xf numFmtId="49" fontId="17" fillId="0" borderId="1" xfId="6" applyNumberFormat="1" applyFont="1" applyFill="1" applyBorder="1" applyAlignment="1">
      <alignment horizontal="left" vertical="center" wrapText="1"/>
    </xf>
    <xf numFmtId="0" fontId="3" fillId="0" borderId="1" xfId="0" applyNumberFormat="1" applyFont="1" applyFill="1" applyBorder="1" applyAlignment="1">
      <alignment horizontal="left" vertical="center" wrapText="1"/>
    </xf>
    <xf numFmtId="164" fontId="18" fillId="0" borderId="1" xfId="5" applyNumberFormat="1" applyFont="1" applyFill="1" applyBorder="1" applyAlignment="1">
      <alignment horizontal="center" vertical="center" wrapText="1"/>
    </xf>
    <xf numFmtId="0" fontId="19" fillId="0" borderId="1" xfId="0" applyNumberFormat="1" applyFont="1" applyFill="1" applyBorder="1" applyAlignment="1">
      <alignment horizontal="left" vertical="center" wrapText="1"/>
    </xf>
    <xf numFmtId="0" fontId="8" fillId="0" borderId="1" xfId="1" applyFont="1" applyFill="1" applyBorder="1" applyAlignment="1">
      <alignment horizontal="left" vertical="center" wrapText="1"/>
    </xf>
    <xf numFmtId="164" fontId="8" fillId="0" borderId="1" xfId="2"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0" fontId="0" fillId="0" borderId="5" xfId="0" applyFont="1" applyFill="1" applyBorder="1" applyAlignment="1">
      <alignment vertical="center"/>
    </xf>
    <xf numFmtId="164" fontId="8" fillId="0" borderId="0" xfId="0" applyNumberFormat="1" applyFont="1" applyFill="1" applyBorder="1" applyAlignment="1">
      <alignment horizontal="center" vertical="center"/>
    </xf>
    <xf numFmtId="0" fontId="9" fillId="0" borderId="0" xfId="0" applyFont="1" applyFill="1" applyBorder="1" applyAlignment="1">
      <alignment horizontal="center" vertical="center" wrapText="1"/>
    </xf>
    <xf numFmtId="0" fontId="0" fillId="0" borderId="0" xfId="0" applyFont="1" applyFill="1" applyBorder="1" applyAlignment="1">
      <alignment vertical="center"/>
    </xf>
    <xf numFmtId="0" fontId="3" fillId="2" borderId="0" xfId="0" applyFont="1" applyFill="1" applyBorder="1" applyAlignment="1">
      <alignment horizontal="left" vertical="top" wrapText="1"/>
    </xf>
    <xf numFmtId="0" fontId="3" fillId="0" borderId="0" xfId="0" applyFont="1" applyFill="1" applyBorder="1" applyAlignment="1">
      <alignment horizontal="center" wrapText="1"/>
    </xf>
    <xf numFmtId="4" fontId="3" fillId="0" borderId="1" xfId="0" applyNumberFormat="1" applyFont="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top" wrapText="1"/>
    </xf>
    <xf numFmtId="164" fontId="3" fillId="0" borderId="1" xfId="0" applyNumberFormat="1" applyFont="1" applyFill="1" applyBorder="1" applyAlignment="1">
      <alignment horizontal="center" vertical="center" wrapText="1"/>
    </xf>
    <xf numFmtId="0" fontId="9" fillId="2" borderId="8" xfId="0" applyFont="1" applyFill="1" applyBorder="1" applyAlignment="1">
      <alignment horizontal="center" vertical="top" wrapText="1"/>
    </xf>
    <xf numFmtId="0" fontId="9" fillId="2" borderId="6" xfId="0" applyFont="1" applyFill="1" applyBorder="1" applyAlignment="1">
      <alignment vertical="top" wrapText="1"/>
    </xf>
    <xf numFmtId="4" fontId="3" fillId="2" borderId="6" xfId="0" applyNumberFormat="1" applyFont="1" applyFill="1" applyBorder="1" applyAlignment="1">
      <alignment horizontal="center" vertical="center" wrapText="1"/>
    </xf>
    <xf numFmtId="0" fontId="9" fillId="2" borderId="7" xfId="0" applyFont="1" applyFill="1" applyBorder="1" applyAlignment="1">
      <alignment vertical="center"/>
    </xf>
    <xf numFmtId="0" fontId="12" fillId="0" borderId="10" xfId="0" applyFont="1" applyFill="1" applyBorder="1" applyAlignment="1">
      <alignment horizontal="center" vertical="center"/>
    </xf>
    <xf numFmtId="0" fontId="3" fillId="0" borderId="10" xfId="0" applyFont="1" applyFill="1" applyBorder="1" applyAlignment="1">
      <alignment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left" vertical="center" wrapText="1"/>
    </xf>
    <xf numFmtId="0" fontId="3" fillId="0" borderId="10" xfId="0" applyFont="1" applyFill="1" applyBorder="1" applyAlignment="1">
      <alignment horizontal="left" vertical="top" wrapText="1"/>
    </xf>
    <xf numFmtId="49" fontId="3" fillId="3" borderId="9" xfId="0" applyNumberFormat="1" applyFont="1" applyFill="1" applyBorder="1" applyAlignment="1">
      <alignment horizontal="center" vertical="center" wrapText="1"/>
    </xf>
    <xf numFmtId="0" fontId="6" fillId="3" borderId="10" xfId="0" applyFont="1" applyFill="1" applyBorder="1" applyAlignment="1">
      <alignment horizontal="left" vertical="center" wrapText="1"/>
    </xf>
    <xf numFmtId="0" fontId="3" fillId="0" borderId="9" xfId="0" applyFont="1" applyFill="1" applyBorder="1" applyAlignment="1">
      <alignment horizontal="center" vertical="top" wrapText="1"/>
    </xf>
    <xf numFmtId="0" fontId="20" fillId="0" borderId="10" xfId="0" applyFont="1" applyFill="1" applyBorder="1" applyAlignment="1">
      <alignment vertical="center" wrapText="1"/>
    </xf>
    <xf numFmtId="2" fontId="3" fillId="0" borderId="9" xfId="0" applyNumberFormat="1" applyFont="1" applyFill="1" applyBorder="1" applyAlignment="1">
      <alignment horizontal="center" vertical="center" wrapText="1"/>
    </xf>
    <xf numFmtId="0" fontId="20" fillId="0" borderId="10" xfId="0" applyFont="1" applyFill="1" applyBorder="1" applyAlignment="1">
      <alignment horizontal="left" wrapText="1"/>
    </xf>
    <xf numFmtId="4" fontId="3" fillId="0" borderId="10" xfId="0" applyNumberFormat="1" applyFont="1" applyFill="1" applyBorder="1" applyAlignment="1">
      <alignment horizontal="left" vertical="top" wrapText="1"/>
    </xf>
    <xf numFmtId="49" fontId="8" fillId="0" borderId="9" xfId="2" applyNumberFormat="1" applyFont="1" applyFill="1" applyBorder="1" applyAlignment="1">
      <alignment horizontal="center" vertical="center" wrapText="1"/>
    </xf>
    <xf numFmtId="0" fontId="8" fillId="0" borderId="10" xfId="0" applyFont="1" applyFill="1" applyBorder="1" applyAlignment="1">
      <alignment vertical="center" wrapText="1"/>
    </xf>
    <xf numFmtId="0" fontId="8" fillId="0" borderId="9"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0" fillId="0" borderId="10" xfId="0" applyFont="1" applyFill="1" applyBorder="1" applyAlignment="1">
      <alignment horizontal="center"/>
    </xf>
    <xf numFmtId="0" fontId="21" fillId="0" borderId="10" xfId="0" applyFont="1" applyFill="1" applyBorder="1" applyAlignment="1">
      <alignment horizontal="center" vertical="center"/>
    </xf>
    <xf numFmtId="1" fontId="3" fillId="0" borderId="9" xfId="0" applyNumberFormat="1" applyFont="1" applyFill="1" applyBorder="1" applyAlignment="1">
      <alignment horizontal="center" vertical="center" wrapText="1"/>
    </xf>
    <xf numFmtId="0" fontId="3" fillId="0" borderId="10" xfId="0" applyFont="1" applyBorder="1" applyAlignment="1">
      <alignment horizontal="left" vertical="center" wrapText="1"/>
    </xf>
    <xf numFmtId="1" fontId="3" fillId="0" borderId="11" xfId="0" applyNumberFormat="1" applyFont="1" applyFill="1" applyBorder="1" applyAlignment="1">
      <alignment horizontal="center" vertical="center" wrapText="1"/>
    </xf>
    <xf numFmtId="0" fontId="3" fillId="0" borderId="12" xfId="0" applyFont="1" applyFill="1" applyBorder="1" applyAlignment="1">
      <alignment horizontal="left" vertical="center" wrapText="1"/>
    </xf>
    <xf numFmtId="164" fontId="18" fillId="0" borderId="12" xfId="5" applyNumberFormat="1" applyFont="1" applyFill="1" applyBorder="1" applyAlignment="1">
      <alignment horizontal="center" vertical="center" wrapText="1"/>
    </xf>
    <xf numFmtId="164" fontId="3" fillId="0" borderId="12" xfId="0" applyNumberFormat="1" applyFont="1" applyFill="1" applyBorder="1" applyAlignment="1">
      <alignment horizontal="center" vertical="center" wrapText="1"/>
    </xf>
    <xf numFmtId="164" fontId="3" fillId="0" borderId="12" xfId="0" applyNumberFormat="1" applyFont="1" applyFill="1" applyBorder="1" applyAlignment="1">
      <alignment horizontal="center" vertical="center"/>
    </xf>
    <xf numFmtId="0" fontId="3" fillId="0" borderId="13" xfId="0" applyFont="1" applyFill="1" applyBorder="1" applyAlignment="1">
      <alignment vertical="center" wrapText="1"/>
    </xf>
    <xf numFmtId="164" fontId="3" fillId="0" borderId="1" xfId="0" applyNumberFormat="1" applyFont="1" applyFill="1" applyBorder="1" applyAlignment="1">
      <alignment horizontal="center" vertical="center" wrapText="1"/>
    </xf>
    <xf numFmtId="4" fontId="3" fillId="0" borderId="6" xfId="0" applyNumberFormat="1" applyFont="1" applyFill="1" applyBorder="1" applyAlignment="1">
      <alignment horizontal="center" vertical="center" wrapText="1"/>
    </xf>
    <xf numFmtId="164" fontId="3" fillId="2" borderId="1" xfId="0" applyNumberFormat="1" applyFont="1" applyFill="1" applyBorder="1" applyAlignment="1">
      <alignment horizontal="center" vertical="center" wrapText="1"/>
    </xf>
    <xf numFmtId="164" fontId="3" fillId="2" borderId="1" xfId="0" applyNumberFormat="1" applyFont="1" applyFill="1" applyBorder="1" applyAlignment="1">
      <alignment horizontal="center" vertical="center"/>
    </xf>
    <xf numFmtId="0" fontId="3" fillId="2" borderId="4" xfId="0" applyFont="1" applyFill="1" applyBorder="1" applyAlignment="1">
      <alignment vertical="top" wrapText="1"/>
    </xf>
    <xf numFmtId="0" fontId="3" fillId="4" borderId="4" xfId="0" applyFont="1" applyFill="1" applyBorder="1" applyAlignment="1">
      <alignment vertical="top" wrapText="1"/>
    </xf>
    <xf numFmtId="164" fontId="3" fillId="2" borderId="14" xfId="0" applyNumberFormat="1" applyFont="1" applyFill="1" applyBorder="1" applyAlignment="1">
      <alignment horizontal="center" vertical="center" wrapText="1"/>
    </xf>
    <xf numFmtId="164" fontId="3" fillId="2" borderId="20" xfId="0" applyNumberFormat="1" applyFont="1" applyFill="1" applyBorder="1" applyAlignment="1">
      <alignment horizontal="center" vertical="center" wrapText="1"/>
    </xf>
    <xf numFmtId="164" fontId="3" fillId="2" borderId="6" xfId="0" applyNumberFormat="1" applyFont="1" applyFill="1" applyBorder="1" applyAlignment="1">
      <alignment horizontal="center" vertical="center" wrapText="1"/>
    </xf>
    <xf numFmtId="0" fontId="3" fillId="0" borderId="0" xfId="0" applyFont="1" applyFill="1" applyAlignment="1">
      <alignment horizontal="left" vertical="top" wrapText="1"/>
    </xf>
    <xf numFmtId="0" fontId="8" fillId="0" borderId="0" xfId="0" applyNumberFormat="1" applyFont="1" applyBorder="1" applyAlignment="1">
      <alignment horizontal="left" wrapText="1"/>
    </xf>
    <xf numFmtId="0" fontId="8" fillId="0" borderId="0" xfId="0" applyFont="1" applyFill="1" applyBorder="1" applyAlignment="1">
      <alignment horizontal="center" vertical="top" wrapText="1"/>
    </xf>
    <xf numFmtId="0" fontId="8" fillId="0" borderId="3" xfId="0" applyFont="1" applyFill="1" applyBorder="1" applyAlignment="1">
      <alignment horizontal="center" vertical="top" wrapText="1"/>
    </xf>
    <xf numFmtId="0" fontId="11" fillId="0" borderId="0" xfId="0" applyFont="1" applyFill="1" applyBorder="1" applyAlignment="1">
      <alignment horizontal="center" vertical="top" wrapText="1"/>
    </xf>
    <xf numFmtId="0" fontId="11" fillId="0" borderId="5" xfId="0" applyFont="1" applyFill="1" applyBorder="1" applyAlignment="1">
      <alignment horizontal="center" vertical="top" wrapText="1"/>
    </xf>
    <xf numFmtId="49" fontId="3" fillId="0" borderId="18" xfId="0" applyNumberFormat="1" applyFon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49" fontId="3" fillId="0" borderId="19" xfId="0" applyNumberFormat="1"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6" xfId="0" applyFont="1" applyFill="1" applyBorder="1" applyAlignment="1">
      <alignment horizontal="center" vertical="center" wrapText="1"/>
    </xf>
    <xf numFmtId="164" fontId="3" fillId="0" borderId="14" xfId="0" applyNumberFormat="1" applyFont="1" applyFill="1" applyBorder="1" applyAlignment="1">
      <alignment horizontal="center" vertical="center" wrapText="1"/>
    </xf>
    <xf numFmtId="164" fontId="3" fillId="0" borderId="20" xfId="0" applyNumberFormat="1" applyFont="1" applyFill="1" applyBorder="1" applyAlignment="1">
      <alignment horizontal="center" vertical="center" wrapText="1"/>
    </xf>
    <xf numFmtId="164" fontId="3" fillId="0" borderId="6" xfId="0" applyNumberFormat="1" applyFont="1" applyFill="1" applyBorder="1" applyAlignment="1">
      <alignment horizontal="center" vertical="center" wrapText="1"/>
    </xf>
    <xf numFmtId="0" fontId="3" fillId="2" borderId="16" xfId="0" applyFont="1" applyFill="1" applyBorder="1" applyAlignment="1">
      <alignment horizontal="left" vertical="top" wrapText="1"/>
    </xf>
    <xf numFmtId="0" fontId="3" fillId="2" borderId="17" xfId="0" applyFont="1" applyFill="1" applyBorder="1" applyAlignment="1">
      <alignment horizontal="left" vertical="top" wrapText="1"/>
    </xf>
    <xf numFmtId="0" fontId="3" fillId="2" borderId="7" xfId="0" applyFont="1" applyFill="1" applyBorder="1" applyAlignment="1">
      <alignment horizontal="left" vertical="top" wrapText="1"/>
    </xf>
    <xf numFmtId="0" fontId="3" fillId="0" borderId="18" xfId="0" applyFont="1" applyFill="1" applyBorder="1" applyAlignment="1">
      <alignment horizontal="center" vertical="center" wrapText="1"/>
    </xf>
    <xf numFmtId="0" fontId="3" fillId="0" borderId="19" xfId="0" applyFont="1" applyFill="1" applyBorder="1" applyAlignment="1">
      <alignment horizontal="center" vertical="center" wrapText="1"/>
    </xf>
    <xf numFmtId="164" fontId="3" fillId="0" borderId="16" xfId="0" applyNumberFormat="1" applyFont="1" applyFill="1" applyBorder="1" applyAlignment="1">
      <alignment horizontal="center" vertical="center" wrapText="1"/>
    </xf>
    <xf numFmtId="164" fontId="3" fillId="0" borderId="7" xfId="0" applyNumberFormat="1" applyFont="1" applyFill="1" applyBorder="1" applyAlignment="1">
      <alignment horizontal="center" vertical="center" wrapText="1"/>
    </xf>
    <xf numFmtId="0" fontId="3" fillId="2" borderId="15" xfId="0" applyFont="1" applyFill="1" applyBorder="1" applyAlignment="1">
      <alignment horizontal="left" vertical="top" wrapText="1"/>
    </xf>
    <xf numFmtId="0" fontId="3" fillId="2" borderId="3" xfId="0" applyFont="1" applyFill="1" applyBorder="1" applyAlignment="1">
      <alignment horizontal="left" vertical="top" wrapText="1"/>
    </xf>
    <xf numFmtId="49" fontId="8"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xf>
    <xf numFmtId="49" fontId="13" fillId="0" borderId="1" xfId="0" applyNumberFormat="1" applyFont="1" applyFill="1" applyBorder="1" applyAlignment="1">
      <alignment horizontal="center" vertical="center" wrapText="1"/>
    </xf>
    <xf numFmtId="0" fontId="14" fillId="0" borderId="1" xfId="0" applyFont="1" applyFill="1" applyBorder="1" applyAlignment="1">
      <alignment horizontal="center" vertical="center"/>
    </xf>
    <xf numFmtId="49" fontId="3" fillId="0" borderId="1" xfId="0" applyNumberFormat="1" applyFont="1" applyFill="1" applyBorder="1" applyAlignment="1">
      <alignment horizontal="center" vertical="center" wrapText="1"/>
    </xf>
    <xf numFmtId="0" fontId="7" fillId="0" borderId="1" xfId="0" applyFont="1" applyFill="1" applyBorder="1" applyAlignment="1">
      <alignment wrapText="1"/>
    </xf>
    <xf numFmtId="0" fontId="6" fillId="0" borderId="1" xfId="0" applyFont="1" applyFill="1" applyBorder="1" applyAlignment="1">
      <alignment vertical="center" wrapText="1"/>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4" borderId="1" xfId="0" applyFont="1" applyFill="1" applyBorder="1" applyAlignment="1">
      <alignment vertical="top" wrapText="1"/>
    </xf>
    <xf numFmtId="0" fontId="3" fillId="2" borderId="1" xfId="0" applyFont="1" applyFill="1" applyBorder="1" applyAlignment="1">
      <alignment vertical="top" wrapText="1"/>
    </xf>
    <xf numFmtId="49" fontId="9"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164" fontId="9" fillId="0" borderId="1" xfId="0" applyNumberFormat="1" applyFont="1" applyFill="1" applyBorder="1" applyAlignment="1">
      <alignment horizontal="center" vertical="center" wrapText="1"/>
    </xf>
    <xf numFmtId="164" fontId="10" fillId="0" borderId="1" xfId="0" applyNumberFormat="1" applyFont="1" applyFill="1" applyBorder="1" applyAlignment="1">
      <alignment horizontal="center" vertical="center" wrapText="1"/>
    </xf>
    <xf numFmtId="164" fontId="10" fillId="0" borderId="1" xfId="4" applyNumberFormat="1"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0" applyNumberFormat="1" applyFont="1" applyFill="1" applyBorder="1" applyAlignment="1">
      <alignment horizontal="center" vertical="center" wrapText="1"/>
    </xf>
    <xf numFmtId="0" fontId="9" fillId="0" borderId="1" xfId="4" applyNumberFormat="1" applyFont="1" applyFill="1" applyBorder="1" applyAlignment="1">
      <alignment horizontal="center" vertical="center" wrapText="1"/>
    </xf>
    <xf numFmtId="49" fontId="9" fillId="2" borderId="1" xfId="0" applyNumberFormat="1" applyFont="1" applyFill="1" applyBorder="1" applyAlignment="1">
      <alignment horizontal="center" vertical="center" wrapText="1"/>
    </xf>
    <xf numFmtId="49" fontId="9" fillId="2" borderId="1" xfId="0" applyNumberFormat="1" applyFont="1" applyFill="1" applyBorder="1" applyAlignment="1">
      <alignment horizontal="left" vertical="center" wrapText="1"/>
    </xf>
    <xf numFmtId="164" fontId="9" fillId="2" borderId="1" xfId="0" applyNumberFormat="1" applyFont="1" applyFill="1" applyBorder="1" applyAlignment="1">
      <alignment horizontal="center" vertical="center" wrapText="1"/>
    </xf>
    <xf numFmtId="164" fontId="9" fillId="2" borderId="1" xfId="4" applyNumberFormat="1" applyFont="1" applyFill="1" applyBorder="1" applyAlignment="1">
      <alignment horizontal="center" vertical="center" wrapText="1"/>
    </xf>
    <xf numFmtId="164" fontId="0" fillId="2" borderId="1" xfId="0" applyNumberFormat="1" applyFont="1" applyFill="1" applyBorder="1" applyAlignment="1">
      <alignment horizontal="center" vertical="center"/>
    </xf>
    <xf numFmtId="164" fontId="0" fillId="0" borderId="1" xfId="0" applyNumberFormat="1" applyFont="1" applyFill="1" applyBorder="1" applyAlignment="1">
      <alignment horizontal="center" vertical="center"/>
    </xf>
    <xf numFmtId="0" fontId="0" fillId="2" borderId="1" xfId="0" applyFont="1" applyFill="1" applyBorder="1" applyAlignment="1">
      <alignment horizontal="center" vertical="center"/>
    </xf>
  </cellXfs>
  <cellStyles count="7">
    <cellStyle name="Обычный" xfId="0" builtinId="0"/>
    <cellStyle name="Обычный 2" xfId="5"/>
    <cellStyle name="Обычный_Лист1" xfId="1"/>
    <cellStyle name="Обычный_Таблицы_3 и форматы_" xfId="6"/>
    <cellStyle name="Обычный_Формы 2-3 ФЦП-2009 150309 М ЕС ОрВД 2" xfId="2"/>
    <cellStyle name="Процентный 2" xfId="3"/>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X120"/>
  <sheetViews>
    <sheetView tabSelected="1" view="pageBreakPreview" zoomScale="80" zoomScaleNormal="100" zoomScaleSheetLayoutView="80" workbookViewId="0">
      <pane xSplit="1" ySplit="8" topLeftCell="B9" activePane="bottomRight" state="frozen"/>
      <selection pane="topRight" activeCell="B1" sqref="B1"/>
      <selection pane="bottomLeft" activeCell="A9" sqref="A9"/>
      <selection pane="bottomRight" activeCell="A4" sqref="A4:L4"/>
    </sheetView>
  </sheetViews>
  <sheetFormatPr defaultRowHeight="12.75"/>
  <cols>
    <col min="1" max="1" width="10.28515625" style="13" bestFit="1" customWidth="1"/>
    <col min="2" max="2" width="31.5703125" style="31" customWidth="1"/>
    <col min="3" max="3" width="14.140625" style="2" customWidth="1"/>
    <col min="4" max="4" width="13.85546875" style="3" customWidth="1"/>
    <col min="5" max="5" width="13.85546875" style="2" customWidth="1"/>
    <col min="6" max="6" width="12.85546875" style="2" customWidth="1"/>
    <col min="7" max="7" width="14.42578125" style="2" customWidth="1"/>
    <col min="8" max="8" width="13" style="2" customWidth="1"/>
    <col min="9" max="9" width="14.85546875" style="2" customWidth="1"/>
    <col min="10" max="10" width="13.5703125" style="2" customWidth="1"/>
    <col min="11" max="11" width="12.85546875" style="2" customWidth="1"/>
    <col min="12" max="12" width="56.5703125" style="60" customWidth="1"/>
    <col min="13" max="24" width="9.140625" style="4"/>
    <col min="25" max="16384" width="9.140625" style="1"/>
  </cols>
  <sheetData>
    <row r="1" spans="1:24" ht="18" customHeight="1">
      <c r="A1" s="23"/>
      <c r="B1" s="30"/>
      <c r="C1" s="8"/>
      <c r="D1" s="24"/>
      <c r="E1" s="8"/>
      <c r="F1" s="8"/>
      <c r="G1" s="61"/>
      <c r="H1" s="8"/>
      <c r="I1" s="8"/>
      <c r="J1" s="8"/>
      <c r="K1" s="8"/>
      <c r="L1" s="62" t="s">
        <v>5</v>
      </c>
      <c r="M1" s="1"/>
      <c r="N1" s="1"/>
      <c r="O1" s="1"/>
      <c r="P1" s="1"/>
      <c r="Q1" s="1"/>
      <c r="R1" s="1"/>
      <c r="S1" s="1"/>
      <c r="T1" s="1"/>
      <c r="U1" s="1"/>
      <c r="V1" s="1"/>
      <c r="W1" s="1"/>
      <c r="X1" s="1"/>
    </row>
    <row r="2" spans="1:24" ht="31.5" customHeight="1">
      <c r="A2" s="111" t="s">
        <v>212</v>
      </c>
      <c r="B2" s="111"/>
      <c r="C2" s="111"/>
      <c r="D2" s="111"/>
      <c r="E2" s="111"/>
      <c r="F2" s="111"/>
      <c r="G2" s="111"/>
      <c r="H2" s="111"/>
      <c r="I2" s="111"/>
      <c r="J2" s="111"/>
      <c r="K2" s="111"/>
      <c r="L2" s="111"/>
      <c r="M2" s="1"/>
      <c r="N2" s="1"/>
      <c r="O2" s="1"/>
      <c r="P2" s="1"/>
      <c r="Q2" s="1"/>
      <c r="R2" s="1"/>
      <c r="S2" s="1"/>
      <c r="T2" s="1"/>
      <c r="U2" s="1"/>
      <c r="V2" s="1"/>
      <c r="W2" s="1"/>
      <c r="X2" s="1"/>
    </row>
    <row r="3" spans="1:24" ht="39" customHeight="1">
      <c r="A3" s="112" t="s">
        <v>18</v>
      </c>
      <c r="B3" s="112"/>
      <c r="C3" s="112"/>
      <c r="D3" s="112"/>
      <c r="E3" s="112"/>
      <c r="F3" s="112"/>
      <c r="G3" s="112"/>
      <c r="H3" s="112"/>
      <c r="I3" s="112"/>
      <c r="J3" s="112"/>
      <c r="K3" s="112"/>
      <c r="L3" s="112"/>
      <c r="M3" s="1"/>
      <c r="N3" s="1"/>
      <c r="O3" s="1"/>
      <c r="P3" s="1"/>
      <c r="Q3" s="1"/>
      <c r="R3" s="1"/>
      <c r="S3" s="1"/>
      <c r="T3" s="1"/>
      <c r="U3" s="1"/>
      <c r="V3" s="1"/>
      <c r="W3" s="1"/>
      <c r="X3" s="1"/>
    </row>
    <row r="4" spans="1:24" ht="20.25" customHeight="1">
      <c r="A4" s="113" t="s">
        <v>4</v>
      </c>
      <c r="B4" s="113"/>
      <c r="C4" s="113"/>
      <c r="D4" s="113"/>
      <c r="E4" s="113"/>
      <c r="F4" s="113"/>
      <c r="G4" s="113"/>
      <c r="H4" s="113"/>
      <c r="I4" s="113"/>
      <c r="J4" s="113"/>
      <c r="K4" s="113"/>
      <c r="L4" s="114"/>
      <c r="M4" s="1"/>
      <c r="N4" s="1"/>
      <c r="O4" s="1"/>
      <c r="P4" s="1"/>
      <c r="Q4" s="1"/>
      <c r="R4" s="1"/>
      <c r="S4" s="1"/>
      <c r="T4" s="1"/>
      <c r="U4" s="1"/>
      <c r="V4" s="1"/>
      <c r="W4" s="1"/>
      <c r="X4" s="1"/>
    </row>
    <row r="5" spans="1:24">
      <c r="A5" s="14"/>
      <c r="B5" s="29"/>
      <c r="C5" s="5"/>
      <c r="D5" s="6"/>
      <c r="E5" s="5"/>
      <c r="F5" s="5"/>
      <c r="G5" s="5"/>
      <c r="H5" s="5"/>
      <c r="I5" s="5"/>
      <c r="J5" s="5"/>
      <c r="K5" s="5"/>
      <c r="L5" s="59"/>
      <c r="M5" s="1"/>
      <c r="N5" s="1"/>
      <c r="O5" s="1"/>
      <c r="P5" s="1"/>
      <c r="Q5" s="1"/>
      <c r="R5" s="1"/>
      <c r="S5" s="1"/>
      <c r="T5" s="1"/>
      <c r="U5" s="1"/>
      <c r="V5" s="1"/>
      <c r="W5" s="1"/>
      <c r="X5" s="1"/>
    </row>
    <row r="6" spans="1:24" ht="30.75" customHeight="1">
      <c r="A6" s="144" t="s">
        <v>3</v>
      </c>
      <c r="B6" s="145" t="s">
        <v>6</v>
      </c>
      <c r="C6" s="146" t="s">
        <v>35</v>
      </c>
      <c r="D6" s="146"/>
      <c r="E6" s="146"/>
      <c r="F6" s="146"/>
      <c r="G6" s="146"/>
      <c r="H6" s="146"/>
      <c r="I6" s="146" t="s">
        <v>15</v>
      </c>
      <c r="J6" s="146"/>
      <c r="K6" s="146"/>
      <c r="L6" s="145" t="s">
        <v>214</v>
      </c>
      <c r="M6" s="1"/>
      <c r="N6" s="1"/>
      <c r="O6" s="1"/>
      <c r="P6" s="1"/>
      <c r="Q6" s="1"/>
      <c r="R6" s="1"/>
      <c r="S6" s="1"/>
      <c r="T6" s="1"/>
      <c r="U6" s="1"/>
      <c r="V6" s="1"/>
      <c r="W6" s="1"/>
      <c r="X6" s="1"/>
    </row>
    <row r="7" spans="1:24" ht="40.5" customHeight="1">
      <c r="A7" s="144"/>
      <c r="B7" s="145"/>
      <c r="C7" s="146" t="s">
        <v>7</v>
      </c>
      <c r="D7" s="146"/>
      <c r="E7" s="146" t="s">
        <v>8</v>
      </c>
      <c r="F7" s="146"/>
      <c r="G7" s="146" t="s">
        <v>9</v>
      </c>
      <c r="H7" s="146"/>
      <c r="I7" s="146" t="s">
        <v>10</v>
      </c>
      <c r="J7" s="146"/>
      <c r="K7" s="146" t="s">
        <v>11</v>
      </c>
      <c r="L7" s="145"/>
      <c r="M7" s="1"/>
      <c r="N7" s="1"/>
      <c r="O7" s="1"/>
      <c r="P7" s="1"/>
      <c r="Q7" s="1"/>
      <c r="R7" s="1"/>
      <c r="S7" s="1"/>
      <c r="T7" s="1"/>
      <c r="U7" s="1"/>
      <c r="V7" s="1"/>
      <c r="W7" s="1"/>
      <c r="X7" s="1"/>
    </row>
    <row r="8" spans="1:24" ht="76.5" customHeight="1">
      <c r="A8" s="144"/>
      <c r="B8" s="145"/>
      <c r="C8" s="147" t="s">
        <v>184</v>
      </c>
      <c r="D8" s="148" t="s">
        <v>213</v>
      </c>
      <c r="E8" s="147" t="s">
        <v>36</v>
      </c>
      <c r="F8" s="147" t="s">
        <v>197</v>
      </c>
      <c r="G8" s="147" t="s">
        <v>37</v>
      </c>
      <c r="H8" s="147" t="s">
        <v>198</v>
      </c>
      <c r="I8" s="147" t="s">
        <v>38</v>
      </c>
      <c r="J8" s="147" t="s">
        <v>199</v>
      </c>
      <c r="K8" s="146"/>
      <c r="L8" s="145"/>
      <c r="M8" s="1"/>
      <c r="N8" s="1"/>
      <c r="O8" s="1"/>
      <c r="P8" s="1"/>
      <c r="Q8" s="1"/>
      <c r="R8" s="1"/>
      <c r="S8" s="1"/>
      <c r="T8" s="1"/>
      <c r="U8" s="1"/>
      <c r="V8" s="1"/>
      <c r="W8" s="1"/>
      <c r="X8" s="1"/>
    </row>
    <row r="9" spans="1:24">
      <c r="A9" s="149">
        <v>1</v>
      </c>
      <c r="B9" s="150">
        <v>2</v>
      </c>
      <c r="C9" s="151">
        <v>3</v>
      </c>
      <c r="D9" s="152">
        <v>4</v>
      </c>
      <c r="E9" s="151">
        <v>5</v>
      </c>
      <c r="F9" s="151">
        <v>6</v>
      </c>
      <c r="G9" s="151">
        <v>7</v>
      </c>
      <c r="H9" s="151">
        <v>8</v>
      </c>
      <c r="I9" s="151">
        <v>9</v>
      </c>
      <c r="J9" s="151">
        <v>10</v>
      </c>
      <c r="K9" s="151">
        <v>11</v>
      </c>
      <c r="L9" s="151">
        <v>12</v>
      </c>
      <c r="M9" s="1"/>
      <c r="N9" s="1"/>
      <c r="O9" s="1"/>
      <c r="P9" s="1"/>
      <c r="Q9" s="1"/>
      <c r="R9" s="1"/>
      <c r="S9" s="1"/>
      <c r="T9" s="1"/>
      <c r="U9" s="1"/>
      <c r="V9" s="1"/>
      <c r="W9" s="1"/>
      <c r="X9" s="1"/>
    </row>
    <row r="10" spans="1:24">
      <c r="A10" s="153"/>
      <c r="B10" s="154"/>
      <c r="C10" s="155"/>
      <c r="D10" s="156"/>
      <c r="E10" s="155"/>
      <c r="F10" s="155"/>
      <c r="G10" s="155"/>
      <c r="H10" s="155"/>
      <c r="I10" s="155"/>
      <c r="J10" s="157"/>
      <c r="K10" s="158"/>
      <c r="L10" s="159"/>
      <c r="M10" s="1"/>
      <c r="N10" s="1"/>
      <c r="O10" s="1"/>
      <c r="P10" s="1"/>
      <c r="Q10" s="1"/>
      <c r="R10" s="1"/>
      <c r="S10" s="1"/>
      <c r="T10" s="1"/>
      <c r="U10" s="1"/>
      <c r="V10" s="1"/>
      <c r="W10" s="1"/>
      <c r="X10" s="1"/>
    </row>
    <row r="11" spans="1:24" s="19" customFormat="1" ht="17.25" customHeight="1">
      <c r="A11" s="133" t="s">
        <v>1</v>
      </c>
      <c r="B11" s="37" t="s">
        <v>12</v>
      </c>
      <c r="C11" s="38">
        <f>C15+C38+C45</f>
        <v>1314530.8900000001</v>
      </c>
      <c r="D11" s="38">
        <f t="shared" ref="D11:H11" si="0">D15+D38+D45</f>
        <v>1276577.3800000001</v>
      </c>
      <c r="E11" s="38">
        <f t="shared" si="0"/>
        <v>0</v>
      </c>
      <c r="F11" s="38">
        <f t="shared" si="0"/>
        <v>0</v>
      </c>
      <c r="G11" s="38">
        <f t="shared" si="0"/>
        <v>4169500</v>
      </c>
      <c r="H11" s="38">
        <f t="shared" si="0"/>
        <v>2258834.9396199998</v>
      </c>
      <c r="I11" s="38">
        <f>C11+E11+G11</f>
        <v>5484030.8900000006</v>
      </c>
      <c r="J11" s="38">
        <f>D11+F11+H11</f>
        <v>3535412.3196200002</v>
      </c>
      <c r="K11" s="38">
        <f>K15+K38+K43</f>
        <v>3285589</v>
      </c>
      <c r="L11" s="134"/>
    </row>
    <row r="12" spans="1:24" s="19" customFormat="1" ht="17.25" customHeight="1">
      <c r="A12" s="133"/>
      <c r="B12" s="37" t="s">
        <v>0</v>
      </c>
      <c r="C12" s="38"/>
      <c r="D12" s="39"/>
      <c r="E12" s="38"/>
      <c r="F12" s="38"/>
      <c r="G12" s="38"/>
      <c r="H12" s="38"/>
      <c r="I12" s="38"/>
      <c r="J12" s="40"/>
      <c r="K12" s="40"/>
      <c r="L12" s="134"/>
    </row>
    <row r="13" spans="1:24" s="19" customFormat="1" ht="17.25" customHeight="1">
      <c r="A13" s="133" t="s">
        <v>2</v>
      </c>
      <c r="B13" s="37" t="s">
        <v>13</v>
      </c>
      <c r="C13" s="38">
        <f>C15+C38</f>
        <v>100310</v>
      </c>
      <c r="D13" s="38">
        <f>D15+D38</f>
        <v>62440.88</v>
      </c>
      <c r="E13" s="38">
        <f t="shared" ref="E13:H13" si="1">E15+E38</f>
        <v>0</v>
      </c>
      <c r="F13" s="38">
        <f t="shared" si="1"/>
        <v>0</v>
      </c>
      <c r="G13" s="38">
        <f t="shared" si="1"/>
        <v>4151800</v>
      </c>
      <c r="H13" s="38">
        <f t="shared" si="1"/>
        <v>2256754.1496199998</v>
      </c>
      <c r="I13" s="38">
        <f>C13+E13+G13</f>
        <v>4252110</v>
      </c>
      <c r="J13" s="38">
        <f>D13+F13+H13</f>
        <v>2319195.0296199997</v>
      </c>
      <c r="K13" s="38">
        <f>K15+K38</f>
        <v>2363970.4499999997</v>
      </c>
      <c r="L13" s="134"/>
    </row>
    <row r="14" spans="1:24" s="19" customFormat="1" ht="17.25" customHeight="1">
      <c r="A14" s="133"/>
      <c r="B14" s="37" t="s">
        <v>39</v>
      </c>
      <c r="C14" s="41"/>
      <c r="D14" s="42"/>
      <c r="E14" s="41"/>
      <c r="F14" s="41"/>
      <c r="G14" s="41"/>
      <c r="H14" s="41"/>
      <c r="I14" s="41"/>
      <c r="J14" s="43"/>
      <c r="K14" s="43"/>
      <c r="L14" s="134"/>
    </row>
    <row r="15" spans="1:24" s="20" customFormat="1" ht="57">
      <c r="A15" s="135"/>
      <c r="B15" s="44" t="s">
        <v>16</v>
      </c>
      <c r="C15" s="45">
        <f t="shared" ref="C15:H15" si="2">C16+C31+C34+C36</f>
        <v>25300</v>
      </c>
      <c r="D15" s="45">
        <f t="shared" si="2"/>
        <v>10760.68</v>
      </c>
      <c r="E15" s="45">
        <f t="shared" si="2"/>
        <v>0</v>
      </c>
      <c r="F15" s="45">
        <f t="shared" si="2"/>
        <v>0</v>
      </c>
      <c r="G15" s="45">
        <f t="shared" si="2"/>
        <v>4151800</v>
      </c>
      <c r="H15" s="45">
        <f t="shared" si="2"/>
        <v>2256754.1496199998</v>
      </c>
      <c r="I15" s="45">
        <f>C15+E15+G15</f>
        <v>4177100</v>
      </c>
      <c r="J15" s="45">
        <f>D15+F15+H15</f>
        <v>2267514.82962</v>
      </c>
      <c r="K15" s="45">
        <f>K16+K31+K34+K36</f>
        <v>2327060.0499999998</v>
      </c>
      <c r="L15" s="136"/>
    </row>
    <row r="16" spans="1:24" s="7" customFormat="1" ht="62.25" customHeight="1">
      <c r="A16" s="137" t="s">
        <v>22</v>
      </c>
      <c r="B16" s="67" t="s">
        <v>19</v>
      </c>
      <c r="C16" s="100">
        <f>C18+C19+C20+C21+C22+C23+C24+C25+C26+C28+C29</f>
        <v>0</v>
      </c>
      <c r="D16" s="100">
        <f t="shared" ref="D16:H16" si="3">D18+D19+D20+D21+D22+D23+D24+D25+D26+D28+D29</f>
        <v>0</v>
      </c>
      <c r="E16" s="100">
        <f t="shared" si="3"/>
        <v>0</v>
      </c>
      <c r="F16" s="100">
        <f t="shared" si="3"/>
        <v>0</v>
      </c>
      <c r="G16" s="100">
        <f t="shared" si="3"/>
        <v>238800</v>
      </c>
      <c r="H16" s="100">
        <f t="shared" si="3"/>
        <v>162688.23962000001</v>
      </c>
      <c r="I16" s="100">
        <f>SUM(C16+E16+G16)</f>
        <v>238800</v>
      </c>
      <c r="J16" s="46">
        <f>SUM(D16+F16+H16)</f>
        <v>162688.23962000001</v>
      </c>
      <c r="K16" s="100">
        <f>K19+K20+K21+K22+K23+K24+K25+K26+K28+K29</f>
        <v>143451.01999999999</v>
      </c>
      <c r="L16" s="138"/>
    </row>
    <row r="17" spans="1:12" s="7" customFormat="1" ht="30.75" hidden="1" customHeight="1">
      <c r="A17" s="137" t="s">
        <v>23</v>
      </c>
      <c r="B17" s="67" t="s">
        <v>24</v>
      </c>
      <c r="C17" s="100">
        <v>0</v>
      </c>
      <c r="D17" s="100">
        <v>0</v>
      </c>
      <c r="E17" s="100">
        <v>0</v>
      </c>
      <c r="F17" s="100">
        <v>0</v>
      </c>
      <c r="G17" s="100">
        <v>0</v>
      </c>
      <c r="H17" s="100">
        <v>0</v>
      </c>
      <c r="I17" s="100">
        <f t="shared" ref="I17" si="4">SUM(C17+E17+G17)</f>
        <v>0</v>
      </c>
      <c r="J17" s="46">
        <f>SUM(D17+F17+H17)</f>
        <v>0</v>
      </c>
      <c r="K17" s="100">
        <v>0</v>
      </c>
      <c r="L17" s="139"/>
    </row>
    <row r="18" spans="1:12" s="10" customFormat="1" ht="54.75" hidden="1" customHeight="1">
      <c r="A18" s="137" t="s">
        <v>146</v>
      </c>
      <c r="B18" s="67" t="s">
        <v>147</v>
      </c>
      <c r="C18" s="100">
        <v>0</v>
      </c>
      <c r="D18" s="100">
        <v>0</v>
      </c>
      <c r="E18" s="100">
        <v>0</v>
      </c>
      <c r="F18" s="100">
        <v>0</v>
      </c>
      <c r="G18" s="100">
        <v>0</v>
      </c>
      <c r="H18" s="100">
        <v>0</v>
      </c>
      <c r="I18" s="100">
        <f>C18+E18+G18</f>
        <v>0</v>
      </c>
      <c r="J18" s="100">
        <f>D18+F18+H18</f>
        <v>0</v>
      </c>
      <c r="K18" s="46">
        <v>0</v>
      </c>
      <c r="L18" s="140"/>
    </row>
    <row r="19" spans="1:12" s="11" customFormat="1" ht="177" customHeight="1">
      <c r="A19" s="141" t="s">
        <v>146</v>
      </c>
      <c r="B19" s="67" t="s">
        <v>173</v>
      </c>
      <c r="C19" s="100">
        <v>0</v>
      </c>
      <c r="D19" s="100">
        <v>0</v>
      </c>
      <c r="E19" s="100">
        <v>0</v>
      </c>
      <c r="F19" s="100">
        <v>0</v>
      </c>
      <c r="G19" s="100">
        <v>0</v>
      </c>
      <c r="H19" s="100">
        <v>59867.65</v>
      </c>
      <c r="I19" s="100">
        <f t="shared" ref="I19:J29" si="5">C19+E19+G19</f>
        <v>0</v>
      </c>
      <c r="J19" s="46">
        <f t="shared" si="5"/>
        <v>59867.65</v>
      </c>
      <c r="K19" s="46">
        <v>75480.84</v>
      </c>
      <c r="L19" s="142" t="s">
        <v>200</v>
      </c>
    </row>
    <row r="20" spans="1:12" s="11" customFormat="1" ht="129" customHeight="1">
      <c r="A20" s="141" t="s">
        <v>148</v>
      </c>
      <c r="B20" s="67" t="s">
        <v>162</v>
      </c>
      <c r="C20" s="100">
        <v>0</v>
      </c>
      <c r="D20" s="100">
        <v>0</v>
      </c>
      <c r="E20" s="100">
        <v>0</v>
      </c>
      <c r="F20" s="100">
        <v>0</v>
      </c>
      <c r="G20" s="100">
        <v>0</v>
      </c>
      <c r="H20" s="102">
        <v>2683.62</v>
      </c>
      <c r="I20" s="100">
        <f t="shared" si="5"/>
        <v>0</v>
      </c>
      <c r="J20" s="46">
        <f t="shared" si="5"/>
        <v>2683.62</v>
      </c>
      <c r="K20" s="103">
        <v>2683.62</v>
      </c>
      <c r="L20" s="143" t="s">
        <v>201</v>
      </c>
    </row>
    <row r="21" spans="1:12" s="11" customFormat="1" ht="144" customHeight="1">
      <c r="A21" s="76" t="s">
        <v>149</v>
      </c>
      <c r="B21" s="67" t="s">
        <v>174</v>
      </c>
      <c r="C21" s="69">
        <v>0</v>
      </c>
      <c r="D21" s="69">
        <v>0</v>
      </c>
      <c r="E21" s="69">
        <v>0</v>
      </c>
      <c r="F21" s="69">
        <v>0</v>
      </c>
      <c r="G21" s="69">
        <v>0</v>
      </c>
      <c r="H21" s="102">
        <v>15531.44</v>
      </c>
      <c r="I21" s="69">
        <f t="shared" si="5"/>
        <v>0</v>
      </c>
      <c r="J21" s="69">
        <f t="shared" si="5"/>
        <v>15531.44</v>
      </c>
      <c r="K21" s="103">
        <v>30930.79</v>
      </c>
      <c r="L21" s="104" t="s">
        <v>202</v>
      </c>
    </row>
    <row r="22" spans="1:12" s="11" customFormat="1" ht="309.75" customHeight="1">
      <c r="A22" s="76" t="s">
        <v>150</v>
      </c>
      <c r="B22" s="67" t="s">
        <v>163</v>
      </c>
      <c r="C22" s="69">
        <v>0</v>
      </c>
      <c r="D22" s="69">
        <v>0</v>
      </c>
      <c r="E22" s="69">
        <v>0</v>
      </c>
      <c r="F22" s="69">
        <v>0</v>
      </c>
      <c r="G22" s="69">
        <v>164000</v>
      </c>
      <c r="H22" s="69">
        <v>2071.49962</v>
      </c>
      <c r="I22" s="69">
        <f t="shared" si="5"/>
        <v>164000</v>
      </c>
      <c r="J22" s="46">
        <f t="shared" si="5"/>
        <v>2071.49962</v>
      </c>
      <c r="K22" s="46">
        <v>0</v>
      </c>
      <c r="L22" s="104" t="s">
        <v>203</v>
      </c>
    </row>
    <row r="23" spans="1:12" s="11" customFormat="1" ht="87" customHeight="1">
      <c r="A23" s="76" t="s">
        <v>151</v>
      </c>
      <c r="B23" s="67" t="s">
        <v>153</v>
      </c>
      <c r="C23" s="69">
        <v>0</v>
      </c>
      <c r="D23" s="69">
        <v>0</v>
      </c>
      <c r="E23" s="69">
        <v>0</v>
      </c>
      <c r="F23" s="69">
        <v>0</v>
      </c>
      <c r="G23" s="69">
        <v>15000</v>
      </c>
      <c r="H23" s="69">
        <v>0</v>
      </c>
      <c r="I23" s="69">
        <f t="shared" si="5"/>
        <v>15000</v>
      </c>
      <c r="J23" s="46">
        <f t="shared" si="5"/>
        <v>0</v>
      </c>
      <c r="K23" s="46">
        <v>0</v>
      </c>
      <c r="L23" s="75" t="s">
        <v>196</v>
      </c>
    </row>
    <row r="24" spans="1:12" s="7" customFormat="1" ht="207.75" customHeight="1">
      <c r="A24" s="76" t="s">
        <v>152</v>
      </c>
      <c r="B24" s="67" t="s">
        <v>155</v>
      </c>
      <c r="C24" s="69">
        <v>0</v>
      </c>
      <c r="D24" s="69">
        <v>0</v>
      </c>
      <c r="E24" s="69">
        <v>0</v>
      </c>
      <c r="F24" s="69">
        <v>0</v>
      </c>
      <c r="G24" s="69">
        <v>0</v>
      </c>
      <c r="H24" s="102">
        <v>20249.23</v>
      </c>
      <c r="I24" s="69">
        <f t="shared" si="5"/>
        <v>0</v>
      </c>
      <c r="J24" s="46">
        <f t="shared" si="5"/>
        <v>20249.23</v>
      </c>
      <c r="K24" s="103">
        <v>1656.18</v>
      </c>
      <c r="L24" s="104" t="s">
        <v>204</v>
      </c>
    </row>
    <row r="25" spans="1:12" s="7" customFormat="1" ht="247.5" customHeight="1">
      <c r="A25" s="76" t="s">
        <v>154</v>
      </c>
      <c r="B25" s="67" t="s">
        <v>175</v>
      </c>
      <c r="C25" s="69">
        <v>0</v>
      </c>
      <c r="D25" s="69">
        <v>0</v>
      </c>
      <c r="E25" s="69">
        <v>0</v>
      </c>
      <c r="F25" s="69">
        <v>0</v>
      </c>
      <c r="G25" s="69">
        <v>0</v>
      </c>
      <c r="H25" s="69">
        <v>27699.81</v>
      </c>
      <c r="I25" s="69">
        <f t="shared" si="5"/>
        <v>0</v>
      </c>
      <c r="J25" s="46">
        <f t="shared" si="5"/>
        <v>27699.81</v>
      </c>
      <c r="K25" s="46">
        <v>25800</v>
      </c>
      <c r="L25" s="104" t="s">
        <v>248</v>
      </c>
    </row>
    <row r="26" spans="1:12" s="7" customFormat="1" ht="149.25" customHeight="1">
      <c r="A26" s="76" t="s">
        <v>156</v>
      </c>
      <c r="B26" s="67" t="s">
        <v>191</v>
      </c>
      <c r="C26" s="69">
        <v>0</v>
      </c>
      <c r="D26" s="69">
        <v>0</v>
      </c>
      <c r="E26" s="69">
        <v>0</v>
      </c>
      <c r="F26" s="69">
        <v>0</v>
      </c>
      <c r="G26" s="69">
        <v>25000</v>
      </c>
      <c r="H26" s="102">
        <v>7650</v>
      </c>
      <c r="I26" s="69">
        <f t="shared" si="5"/>
        <v>25000</v>
      </c>
      <c r="J26" s="46">
        <f t="shared" si="5"/>
        <v>7650</v>
      </c>
      <c r="K26" s="46">
        <v>0</v>
      </c>
      <c r="L26" s="105" t="s">
        <v>205</v>
      </c>
    </row>
    <row r="27" spans="1:12" s="7" customFormat="1" ht="75.75" hidden="1" customHeight="1">
      <c r="A27" s="76" t="s">
        <v>158</v>
      </c>
      <c r="B27" s="67" t="s">
        <v>159</v>
      </c>
      <c r="C27" s="69">
        <v>199365.29999999993</v>
      </c>
      <c r="D27" s="69">
        <v>0</v>
      </c>
      <c r="E27" s="69">
        <v>0</v>
      </c>
      <c r="F27" s="69">
        <v>0</v>
      </c>
      <c r="G27" s="69">
        <v>18000</v>
      </c>
      <c r="H27" s="69">
        <v>0</v>
      </c>
      <c r="I27" s="69">
        <f t="shared" si="5"/>
        <v>217365.29999999993</v>
      </c>
      <c r="J27" s="46">
        <f t="shared" si="5"/>
        <v>0</v>
      </c>
      <c r="K27" s="46">
        <v>0</v>
      </c>
      <c r="L27" s="78" t="s">
        <v>160</v>
      </c>
    </row>
    <row r="28" spans="1:12" s="7" customFormat="1" ht="336.75" customHeight="1">
      <c r="A28" s="76" t="s">
        <v>157</v>
      </c>
      <c r="B28" s="67" t="s">
        <v>176</v>
      </c>
      <c r="C28" s="100">
        <v>0</v>
      </c>
      <c r="D28" s="69">
        <v>0</v>
      </c>
      <c r="E28" s="69">
        <v>0</v>
      </c>
      <c r="F28" s="69">
        <v>0</v>
      </c>
      <c r="G28" s="69">
        <v>10800</v>
      </c>
      <c r="H28" s="69">
        <v>7650</v>
      </c>
      <c r="I28" s="69">
        <f t="shared" si="5"/>
        <v>10800</v>
      </c>
      <c r="J28" s="46">
        <f t="shared" si="5"/>
        <v>7650</v>
      </c>
      <c r="K28" s="46">
        <v>0</v>
      </c>
      <c r="L28" s="105" t="s">
        <v>206</v>
      </c>
    </row>
    <row r="29" spans="1:12" s="7" customFormat="1" ht="196.5" customHeight="1">
      <c r="A29" s="76" t="s">
        <v>158</v>
      </c>
      <c r="B29" s="67" t="s">
        <v>161</v>
      </c>
      <c r="C29" s="69">
        <v>0</v>
      </c>
      <c r="D29" s="69">
        <v>0</v>
      </c>
      <c r="E29" s="69">
        <v>0</v>
      </c>
      <c r="F29" s="69">
        <v>0</v>
      </c>
      <c r="G29" s="69">
        <v>24000</v>
      </c>
      <c r="H29" s="102">
        <v>19284.990000000002</v>
      </c>
      <c r="I29" s="69">
        <f t="shared" si="5"/>
        <v>24000</v>
      </c>
      <c r="J29" s="46">
        <f t="shared" si="5"/>
        <v>19284.990000000002</v>
      </c>
      <c r="K29" s="103">
        <v>6899.59</v>
      </c>
      <c r="L29" s="105" t="s">
        <v>207</v>
      </c>
    </row>
    <row r="30" spans="1:12" s="7" customFormat="1" ht="82.5" hidden="1" customHeight="1">
      <c r="A30" s="79"/>
      <c r="B30" s="34"/>
      <c r="C30" s="35"/>
      <c r="D30" s="35"/>
      <c r="E30" s="35"/>
      <c r="F30" s="35"/>
      <c r="G30" s="35"/>
      <c r="H30" s="35"/>
      <c r="I30" s="35"/>
      <c r="J30" s="36"/>
      <c r="K30" s="100"/>
      <c r="L30" s="80"/>
    </row>
    <row r="31" spans="1:12" s="7" customFormat="1" ht="352.5" customHeight="1">
      <c r="A31" s="115" t="s">
        <v>25</v>
      </c>
      <c r="B31" s="118" t="s">
        <v>28</v>
      </c>
      <c r="C31" s="121">
        <v>25300</v>
      </c>
      <c r="D31" s="106">
        <v>10760.68</v>
      </c>
      <c r="E31" s="106">
        <v>0</v>
      </c>
      <c r="F31" s="106">
        <v>0</v>
      </c>
      <c r="G31" s="106">
        <v>2256800</v>
      </c>
      <c r="H31" s="106">
        <v>1726065.28</v>
      </c>
      <c r="I31" s="121">
        <f t="shared" ref="I31:J31" si="6">C31+E31+G31</f>
        <v>2282100</v>
      </c>
      <c r="J31" s="121">
        <f t="shared" si="6"/>
        <v>1736825.96</v>
      </c>
      <c r="K31" s="121">
        <v>1874013.98</v>
      </c>
      <c r="L31" s="124" t="s">
        <v>208</v>
      </c>
    </row>
    <row r="32" spans="1:12" s="7" customFormat="1" ht="356.25" customHeight="1">
      <c r="A32" s="116"/>
      <c r="B32" s="119"/>
      <c r="C32" s="122"/>
      <c r="D32" s="107"/>
      <c r="E32" s="107"/>
      <c r="F32" s="107"/>
      <c r="G32" s="107"/>
      <c r="H32" s="107"/>
      <c r="I32" s="122"/>
      <c r="J32" s="122"/>
      <c r="K32" s="122"/>
      <c r="L32" s="125"/>
    </row>
    <row r="33" spans="1:12" s="7" customFormat="1" ht="17.25" customHeight="1">
      <c r="A33" s="117"/>
      <c r="B33" s="120"/>
      <c r="C33" s="123"/>
      <c r="D33" s="108"/>
      <c r="E33" s="108"/>
      <c r="F33" s="108"/>
      <c r="G33" s="108"/>
      <c r="H33" s="108"/>
      <c r="I33" s="123"/>
      <c r="J33" s="123"/>
      <c r="K33" s="123"/>
      <c r="L33" s="126"/>
    </row>
    <row r="34" spans="1:12" s="7" customFormat="1" ht="408.75" customHeight="1">
      <c r="A34" s="127" t="s">
        <v>164</v>
      </c>
      <c r="B34" s="118" t="s">
        <v>26</v>
      </c>
      <c r="C34" s="121">
        <v>0</v>
      </c>
      <c r="D34" s="121">
        <v>0</v>
      </c>
      <c r="E34" s="121">
        <v>0</v>
      </c>
      <c r="F34" s="121">
        <v>0</v>
      </c>
      <c r="G34" s="121">
        <v>1481200</v>
      </c>
      <c r="H34" s="121">
        <v>269361.08</v>
      </c>
      <c r="I34" s="121">
        <f t="shared" ref="I34:J36" si="7">C34+E34+G34</f>
        <v>1481200</v>
      </c>
      <c r="J34" s="121">
        <f t="shared" si="7"/>
        <v>269361.08</v>
      </c>
      <c r="K34" s="129">
        <v>203978.4</v>
      </c>
      <c r="L34" s="131" t="s">
        <v>209</v>
      </c>
    </row>
    <row r="35" spans="1:12" s="7" customFormat="1" ht="178.5" customHeight="1">
      <c r="A35" s="128"/>
      <c r="B35" s="120"/>
      <c r="C35" s="123"/>
      <c r="D35" s="123"/>
      <c r="E35" s="123"/>
      <c r="F35" s="123"/>
      <c r="G35" s="123"/>
      <c r="H35" s="123"/>
      <c r="I35" s="123"/>
      <c r="J35" s="123"/>
      <c r="K35" s="130"/>
      <c r="L35" s="132"/>
    </row>
    <row r="36" spans="1:12" s="7" customFormat="1" ht="409.5" customHeight="1">
      <c r="A36" s="127" t="s">
        <v>165</v>
      </c>
      <c r="B36" s="118" t="s">
        <v>20</v>
      </c>
      <c r="C36" s="121">
        <v>0</v>
      </c>
      <c r="D36" s="121">
        <v>0</v>
      </c>
      <c r="E36" s="121">
        <v>0</v>
      </c>
      <c r="F36" s="121">
        <v>0</v>
      </c>
      <c r="G36" s="121">
        <v>175000</v>
      </c>
      <c r="H36" s="121">
        <v>98639.55</v>
      </c>
      <c r="I36" s="121">
        <f>C36+E36+G36</f>
        <v>175000</v>
      </c>
      <c r="J36" s="121">
        <f t="shared" si="7"/>
        <v>98639.55</v>
      </c>
      <c r="K36" s="121">
        <v>105616.65</v>
      </c>
      <c r="L36" s="124" t="s">
        <v>210</v>
      </c>
    </row>
    <row r="37" spans="1:12" s="7" customFormat="1" ht="280.5" customHeight="1">
      <c r="A37" s="128"/>
      <c r="B37" s="120"/>
      <c r="C37" s="123"/>
      <c r="D37" s="123"/>
      <c r="E37" s="123"/>
      <c r="F37" s="123"/>
      <c r="G37" s="123"/>
      <c r="H37" s="123"/>
      <c r="I37" s="123"/>
      <c r="J37" s="123"/>
      <c r="K37" s="123"/>
      <c r="L37" s="126"/>
    </row>
    <row r="38" spans="1:12" ht="63" customHeight="1">
      <c r="A38" s="81"/>
      <c r="B38" s="44" t="s">
        <v>171</v>
      </c>
      <c r="C38" s="50">
        <f>C39</f>
        <v>75010</v>
      </c>
      <c r="D38" s="50">
        <f t="shared" ref="D38:H38" si="8">D39</f>
        <v>51680.2</v>
      </c>
      <c r="E38" s="50">
        <f t="shared" si="8"/>
        <v>0</v>
      </c>
      <c r="F38" s="50">
        <f t="shared" si="8"/>
        <v>0</v>
      </c>
      <c r="G38" s="50">
        <f t="shared" si="8"/>
        <v>0</v>
      </c>
      <c r="H38" s="50">
        <f t="shared" si="8"/>
        <v>0</v>
      </c>
      <c r="I38" s="50">
        <f>C38+E38+G38</f>
        <v>75010</v>
      </c>
      <c r="J38" s="50">
        <f>D38+F38+H38</f>
        <v>51680.2</v>
      </c>
      <c r="K38" s="50">
        <f>K39</f>
        <v>36910.400000000001</v>
      </c>
      <c r="L38" s="82"/>
    </row>
    <row r="39" spans="1:12" ht="150.75" customHeight="1">
      <c r="A39" s="83" t="s">
        <v>170</v>
      </c>
      <c r="B39" s="67" t="s">
        <v>167</v>
      </c>
      <c r="C39" s="69">
        <f>C40+C41</f>
        <v>75010</v>
      </c>
      <c r="D39" s="69">
        <f t="shared" ref="D39:H39" si="9">D40+D41</f>
        <v>51680.2</v>
      </c>
      <c r="E39" s="69">
        <f t="shared" si="9"/>
        <v>0</v>
      </c>
      <c r="F39" s="69">
        <f t="shared" si="9"/>
        <v>0</v>
      </c>
      <c r="G39" s="69">
        <f t="shared" si="9"/>
        <v>0</v>
      </c>
      <c r="H39" s="69">
        <f t="shared" si="9"/>
        <v>0</v>
      </c>
      <c r="I39" s="100">
        <f>C39+E39+G39</f>
        <v>75010</v>
      </c>
      <c r="J39" s="69">
        <f>D39+F39+H39</f>
        <v>51680.2</v>
      </c>
      <c r="K39" s="100">
        <f>K40+K41</f>
        <v>36910.400000000001</v>
      </c>
      <c r="L39" s="84"/>
    </row>
    <row r="40" spans="1:12" s="11" customFormat="1" ht="86.25" customHeight="1">
      <c r="A40" s="83" t="s">
        <v>169</v>
      </c>
      <c r="B40" s="68" t="s">
        <v>177</v>
      </c>
      <c r="C40" s="69">
        <v>75010</v>
      </c>
      <c r="D40" s="69">
        <v>51680.2</v>
      </c>
      <c r="E40" s="69">
        <v>0</v>
      </c>
      <c r="F40" s="69">
        <v>0</v>
      </c>
      <c r="G40" s="69">
        <v>0</v>
      </c>
      <c r="H40" s="69">
        <v>0</v>
      </c>
      <c r="I40" s="69">
        <f>C40</f>
        <v>75010</v>
      </c>
      <c r="J40" s="69">
        <v>51680.2</v>
      </c>
      <c r="K40" s="100">
        <v>36910.400000000001</v>
      </c>
      <c r="L40" s="85" t="s">
        <v>211</v>
      </c>
    </row>
    <row r="41" spans="1:12" s="21" customFormat="1" ht="97.5" customHeight="1">
      <c r="A41" s="83" t="s">
        <v>168</v>
      </c>
      <c r="B41" s="68" t="s">
        <v>166</v>
      </c>
      <c r="C41" s="69">
        <v>0</v>
      </c>
      <c r="D41" s="69">
        <v>0</v>
      </c>
      <c r="E41" s="69">
        <v>0</v>
      </c>
      <c r="F41" s="69">
        <v>0</v>
      </c>
      <c r="G41" s="69">
        <v>0</v>
      </c>
      <c r="H41" s="69">
        <v>0</v>
      </c>
      <c r="I41" s="69">
        <f>C41</f>
        <v>0</v>
      </c>
      <c r="J41" s="69">
        <v>0</v>
      </c>
      <c r="K41" s="100">
        <v>0</v>
      </c>
      <c r="L41" s="85"/>
    </row>
    <row r="42" spans="1:12" s="21" customFormat="1" ht="15.75">
      <c r="A42" s="86"/>
      <c r="B42" s="57"/>
      <c r="C42" s="58"/>
      <c r="D42" s="39"/>
      <c r="E42" s="58"/>
      <c r="F42" s="58"/>
      <c r="G42" s="58"/>
      <c r="H42" s="58"/>
      <c r="I42" s="58"/>
      <c r="J42" s="58"/>
      <c r="K42" s="58"/>
      <c r="L42" s="87"/>
    </row>
    <row r="43" spans="1:12" s="33" customFormat="1" ht="49.5" customHeight="1">
      <c r="A43" s="88" t="s">
        <v>14</v>
      </c>
      <c r="B43" s="37" t="s">
        <v>143</v>
      </c>
      <c r="C43" s="38">
        <f>C45</f>
        <v>1214220.8900000001</v>
      </c>
      <c r="D43" s="38">
        <f>D45</f>
        <v>1214136.5000000002</v>
      </c>
      <c r="E43" s="38">
        <v>0</v>
      </c>
      <c r="F43" s="38">
        <v>0</v>
      </c>
      <c r="G43" s="38">
        <v>17700</v>
      </c>
      <c r="H43" s="38">
        <v>1506.8</v>
      </c>
      <c r="I43" s="38">
        <f>C43+E43+G43</f>
        <v>1231920.8900000001</v>
      </c>
      <c r="J43" s="47">
        <f>D43+F43+H43</f>
        <v>1215643.3000000003</v>
      </c>
      <c r="K43" s="47">
        <f>K45</f>
        <v>921618.55</v>
      </c>
      <c r="L43" s="74"/>
    </row>
    <row r="44" spans="1:12" s="21" customFormat="1" ht="27.75" customHeight="1">
      <c r="A44" s="89"/>
      <c r="B44" s="67" t="s">
        <v>21</v>
      </c>
      <c r="C44" s="48"/>
      <c r="D44" s="48"/>
      <c r="E44" s="48"/>
      <c r="F44" s="48"/>
      <c r="G44" s="48"/>
      <c r="H44" s="48"/>
      <c r="I44" s="48"/>
      <c r="J44" s="49"/>
      <c r="K44" s="49"/>
      <c r="L44" s="90"/>
    </row>
    <row r="45" spans="1:12" s="32" customFormat="1" ht="59.25" customHeight="1">
      <c r="A45" s="89"/>
      <c r="B45" s="44" t="s">
        <v>172</v>
      </c>
      <c r="C45" s="50">
        <f>SUM(C46:C104)</f>
        <v>1214220.8900000001</v>
      </c>
      <c r="D45" s="50">
        <f t="shared" ref="D45:K45" si="10">SUM(D46:D104)</f>
        <v>1214136.5000000002</v>
      </c>
      <c r="E45" s="50">
        <f t="shared" si="10"/>
        <v>0</v>
      </c>
      <c r="F45" s="50">
        <f t="shared" si="10"/>
        <v>0</v>
      </c>
      <c r="G45" s="50">
        <f t="shared" si="10"/>
        <v>17700</v>
      </c>
      <c r="H45" s="50">
        <f t="shared" si="10"/>
        <v>2080.79</v>
      </c>
      <c r="I45" s="50">
        <f t="shared" si="10"/>
        <v>1231920.8900000001</v>
      </c>
      <c r="J45" s="50">
        <f t="shared" si="10"/>
        <v>1216217.2900000003</v>
      </c>
      <c r="K45" s="50">
        <f t="shared" si="10"/>
        <v>921618.55</v>
      </c>
      <c r="L45" s="91"/>
    </row>
    <row r="46" spans="1:12" s="21" customFormat="1" ht="67.5" customHeight="1">
      <c r="A46" s="76" t="s">
        <v>40</v>
      </c>
      <c r="B46" s="51" t="s">
        <v>41</v>
      </c>
      <c r="C46" s="69">
        <v>67100</v>
      </c>
      <c r="D46" s="69">
        <v>67100</v>
      </c>
      <c r="E46" s="69">
        <v>0</v>
      </c>
      <c r="F46" s="69">
        <v>0</v>
      </c>
      <c r="G46" s="69">
        <v>0</v>
      </c>
      <c r="H46" s="69">
        <v>0</v>
      </c>
      <c r="I46" s="69">
        <f t="shared" ref="I46:J46" si="11">C46+E46+G46</f>
        <v>67100</v>
      </c>
      <c r="J46" s="46">
        <f t="shared" si="11"/>
        <v>67100</v>
      </c>
      <c r="K46" s="46">
        <v>59869</v>
      </c>
      <c r="L46" s="75" t="s">
        <v>246</v>
      </c>
    </row>
    <row r="47" spans="1:12" s="21" customFormat="1" ht="68.25" customHeight="1">
      <c r="A47" s="76" t="s">
        <v>42</v>
      </c>
      <c r="B47" s="51" t="s">
        <v>43</v>
      </c>
      <c r="C47" s="69">
        <v>67100</v>
      </c>
      <c r="D47" s="69">
        <v>67100</v>
      </c>
      <c r="E47" s="69">
        <v>0</v>
      </c>
      <c r="F47" s="69">
        <v>0</v>
      </c>
      <c r="G47" s="69">
        <v>0</v>
      </c>
      <c r="H47" s="69">
        <v>0</v>
      </c>
      <c r="I47" s="69">
        <f t="shared" ref="I47:I104" si="12">C47+E47+G47</f>
        <v>67100</v>
      </c>
      <c r="J47" s="46">
        <f t="shared" ref="J47:J104" si="13">D47+F47+H47</f>
        <v>67100</v>
      </c>
      <c r="K47" s="46">
        <v>59869</v>
      </c>
      <c r="L47" s="75" t="s">
        <v>245</v>
      </c>
    </row>
    <row r="48" spans="1:12" s="21" customFormat="1" ht="61.5" customHeight="1">
      <c r="A48" s="76" t="s">
        <v>44</v>
      </c>
      <c r="B48" s="51" t="s">
        <v>45</v>
      </c>
      <c r="C48" s="69">
        <v>67100</v>
      </c>
      <c r="D48" s="69">
        <v>67100</v>
      </c>
      <c r="E48" s="69">
        <v>0</v>
      </c>
      <c r="F48" s="69">
        <v>0</v>
      </c>
      <c r="G48" s="69">
        <v>0</v>
      </c>
      <c r="H48" s="69">
        <v>0</v>
      </c>
      <c r="I48" s="69">
        <f t="shared" si="12"/>
        <v>67100</v>
      </c>
      <c r="J48" s="46">
        <f t="shared" si="13"/>
        <v>67100</v>
      </c>
      <c r="K48" s="46">
        <v>59869</v>
      </c>
      <c r="L48" s="75" t="s">
        <v>244</v>
      </c>
    </row>
    <row r="49" spans="1:12" s="21" customFormat="1" ht="69.75" customHeight="1">
      <c r="A49" s="92" t="s">
        <v>46</v>
      </c>
      <c r="B49" s="51" t="s">
        <v>47</v>
      </c>
      <c r="C49" s="69">
        <v>67100</v>
      </c>
      <c r="D49" s="69">
        <v>67100</v>
      </c>
      <c r="E49" s="69">
        <v>0</v>
      </c>
      <c r="F49" s="69">
        <v>0</v>
      </c>
      <c r="G49" s="69">
        <v>0</v>
      </c>
      <c r="H49" s="69">
        <v>0</v>
      </c>
      <c r="I49" s="69">
        <f t="shared" si="12"/>
        <v>67100</v>
      </c>
      <c r="J49" s="46">
        <f t="shared" si="13"/>
        <v>67100</v>
      </c>
      <c r="K49" s="46">
        <v>59869</v>
      </c>
      <c r="L49" s="75" t="s">
        <v>243</v>
      </c>
    </row>
    <row r="50" spans="1:12" s="21" customFormat="1" ht="69.75" customHeight="1">
      <c r="A50" s="92" t="s">
        <v>48</v>
      </c>
      <c r="B50" s="51" t="s">
        <v>49</v>
      </c>
      <c r="C50" s="69">
        <v>78300</v>
      </c>
      <c r="D50" s="69">
        <v>78300</v>
      </c>
      <c r="E50" s="69">
        <v>0</v>
      </c>
      <c r="F50" s="69">
        <v>0</v>
      </c>
      <c r="G50" s="69">
        <v>0</v>
      </c>
      <c r="H50" s="69">
        <v>0</v>
      </c>
      <c r="I50" s="69">
        <f t="shared" si="12"/>
        <v>78300</v>
      </c>
      <c r="J50" s="46">
        <f t="shared" si="13"/>
        <v>78300</v>
      </c>
      <c r="K50" s="46">
        <v>59869</v>
      </c>
      <c r="L50" s="75" t="s">
        <v>242</v>
      </c>
    </row>
    <row r="51" spans="1:12" s="21" customFormat="1" ht="66" customHeight="1">
      <c r="A51" s="92" t="s">
        <v>50</v>
      </c>
      <c r="B51" s="51" t="s">
        <v>51</v>
      </c>
      <c r="C51" s="69">
        <v>78300</v>
      </c>
      <c r="D51" s="69">
        <v>78300</v>
      </c>
      <c r="E51" s="69">
        <v>0</v>
      </c>
      <c r="F51" s="69">
        <v>0</v>
      </c>
      <c r="G51" s="69">
        <v>0</v>
      </c>
      <c r="H51" s="69">
        <v>0</v>
      </c>
      <c r="I51" s="69">
        <f t="shared" si="12"/>
        <v>78300</v>
      </c>
      <c r="J51" s="46">
        <f t="shared" si="13"/>
        <v>78300</v>
      </c>
      <c r="K51" s="46">
        <v>59869</v>
      </c>
      <c r="L51" s="75" t="s">
        <v>241</v>
      </c>
    </row>
    <row r="52" spans="1:12" s="21" customFormat="1" ht="73.5" customHeight="1">
      <c r="A52" s="92" t="s">
        <v>52</v>
      </c>
      <c r="B52" s="51" t="s">
        <v>17</v>
      </c>
      <c r="C52" s="69">
        <v>9287.51</v>
      </c>
      <c r="D52" s="69">
        <v>9287.51</v>
      </c>
      <c r="E52" s="69">
        <v>0</v>
      </c>
      <c r="F52" s="69">
        <v>0</v>
      </c>
      <c r="G52" s="69">
        <v>0</v>
      </c>
      <c r="H52" s="69">
        <v>0</v>
      </c>
      <c r="I52" s="69">
        <f t="shared" si="12"/>
        <v>9287.51</v>
      </c>
      <c r="J52" s="46">
        <f t="shared" si="13"/>
        <v>9287.51</v>
      </c>
      <c r="K52" s="46">
        <v>0</v>
      </c>
      <c r="L52" s="75" t="s">
        <v>240</v>
      </c>
    </row>
    <row r="53" spans="1:12" s="21" customFormat="1" ht="70.5" customHeight="1">
      <c r="A53" s="92" t="s">
        <v>53</v>
      </c>
      <c r="B53" s="51" t="s">
        <v>54</v>
      </c>
      <c r="C53" s="69">
        <v>12180</v>
      </c>
      <c r="D53" s="69">
        <v>12180</v>
      </c>
      <c r="E53" s="69">
        <v>0</v>
      </c>
      <c r="F53" s="69">
        <v>0</v>
      </c>
      <c r="G53" s="69">
        <v>0</v>
      </c>
      <c r="H53" s="69">
        <v>0</v>
      </c>
      <c r="I53" s="69">
        <f t="shared" si="12"/>
        <v>12180</v>
      </c>
      <c r="J53" s="46">
        <f t="shared" si="13"/>
        <v>12180</v>
      </c>
      <c r="K53" s="46">
        <v>0</v>
      </c>
      <c r="L53" s="75" t="s">
        <v>239</v>
      </c>
    </row>
    <row r="54" spans="1:12" s="21" customFormat="1" ht="69.75" customHeight="1">
      <c r="A54" s="92" t="s">
        <v>55</v>
      </c>
      <c r="B54" s="51" t="s">
        <v>56</v>
      </c>
      <c r="C54" s="69">
        <v>67100</v>
      </c>
      <c r="D54" s="69">
        <v>67100</v>
      </c>
      <c r="E54" s="69">
        <v>0</v>
      </c>
      <c r="F54" s="69">
        <v>0</v>
      </c>
      <c r="G54" s="69">
        <v>0</v>
      </c>
      <c r="H54" s="69">
        <v>0</v>
      </c>
      <c r="I54" s="69">
        <f t="shared" si="12"/>
        <v>67100</v>
      </c>
      <c r="J54" s="46">
        <f t="shared" si="13"/>
        <v>67100</v>
      </c>
      <c r="K54" s="46">
        <v>59869</v>
      </c>
      <c r="L54" s="75" t="s">
        <v>238</v>
      </c>
    </row>
    <row r="55" spans="1:12" s="21" customFormat="1" ht="71.25" customHeight="1">
      <c r="A55" s="92" t="s">
        <v>57</v>
      </c>
      <c r="B55" s="51" t="s">
        <v>58</v>
      </c>
      <c r="C55" s="69">
        <v>20000</v>
      </c>
      <c r="D55" s="69">
        <v>20000</v>
      </c>
      <c r="E55" s="69">
        <v>0</v>
      </c>
      <c r="F55" s="69">
        <v>0</v>
      </c>
      <c r="G55" s="69">
        <v>0</v>
      </c>
      <c r="H55" s="69">
        <v>0</v>
      </c>
      <c r="I55" s="69">
        <f t="shared" si="12"/>
        <v>20000</v>
      </c>
      <c r="J55" s="46">
        <f t="shared" si="13"/>
        <v>20000</v>
      </c>
      <c r="K55" s="46">
        <v>0</v>
      </c>
      <c r="L55" s="75" t="s">
        <v>237</v>
      </c>
    </row>
    <row r="56" spans="1:12" s="21" customFormat="1" ht="72.75" customHeight="1">
      <c r="A56" s="92" t="s">
        <v>59</v>
      </c>
      <c r="B56" s="51" t="s">
        <v>60</v>
      </c>
      <c r="C56" s="69">
        <v>67100</v>
      </c>
      <c r="D56" s="69">
        <v>67100</v>
      </c>
      <c r="E56" s="69">
        <v>0</v>
      </c>
      <c r="F56" s="69">
        <v>0</v>
      </c>
      <c r="G56" s="69">
        <v>0</v>
      </c>
      <c r="H56" s="69">
        <v>0</v>
      </c>
      <c r="I56" s="69">
        <f t="shared" si="12"/>
        <v>67100</v>
      </c>
      <c r="J56" s="46">
        <f t="shared" si="13"/>
        <v>67100</v>
      </c>
      <c r="K56" s="46">
        <v>59869</v>
      </c>
      <c r="L56" s="75" t="s">
        <v>236</v>
      </c>
    </row>
    <row r="57" spans="1:12" s="21" customFormat="1" ht="70.5" customHeight="1">
      <c r="A57" s="92" t="s">
        <v>61</v>
      </c>
      <c r="B57" s="51" t="s">
        <v>62</v>
      </c>
      <c r="C57" s="69">
        <v>9600</v>
      </c>
      <c r="D57" s="69">
        <v>9600</v>
      </c>
      <c r="E57" s="69">
        <v>0</v>
      </c>
      <c r="F57" s="69">
        <v>0</v>
      </c>
      <c r="G57" s="69">
        <v>0</v>
      </c>
      <c r="H57" s="69">
        <v>0</v>
      </c>
      <c r="I57" s="69">
        <f t="shared" si="12"/>
        <v>9600</v>
      </c>
      <c r="J57" s="46">
        <f t="shared" si="13"/>
        <v>9600</v>
      </c>
      <c r="K57" s="46">
        <v>0</v>
      </c>
      <c r="L57" s="77" t="s">
        <v>229</v>
      </c>
    </row>
    <row r="58" spans="1:12" s="21" customFormat="1" ht="63" customHeight="1">
      <c r="A58" s="92" t="s">
        <v>63</v>
      </c>
      <c r="B58" s="51" t="s">
        <v>64</v>
      </c>
      <c r="C58" s="69">
        <v>9600</v>
      </c>
      <c r="D58" s="69">
        <v>9600</v>
      </c>
      <c r="E58" s="69">
        <v>0</v>
      </c>
      <c r="F58" s="69">
        <v>0</v>
      </c>
      <c r="G58" s="69">
        <v>0</v>
      </c>
      <c r="H58" s="69">
        <v>0</v>
      </c>
      <c r="I58" s="69">
        <f t="shared" si="12"/>
        <v>9600</v>
      </c>
      <c r="J58" s="46">
        <f t="shared" si="13"/>
        <v>9600</v>
      </c>
      <c r="K58" s="46">
        <v>0</v>
      </c>
      <c r="L58" s="77" t="s">
        <v>229</v>
      </c>
    </row>
    <row r="59" spans="1:12" s="21" customFormat="1" ht="75" customHeight="1">
      <c r="A59" s="92" t="s">
        <v>65</v>
      </c>
      <c r="B59" s="51" t="s">
        <v>66</v>
      </c>
      <c r="C59" s="69">
        <v>9600</v>
      </c>
      <c r="D59" s="69">
        <v>9600</v>
      </c>
      <c r="E59" s="69">
        <v>0</v>
      </c>
      <c r="F59" s="69">
        <v>0</v>
      </c>
      <c r="G59" s="69">
        <v>0</v>
      </c>
      <c r="H59" s="69">
        <v>0</v>
      </c>
      <c r="I59" s="69">
        <f t="shared" si="12"/>
        <v>9600</v>
      </c>
      <c r="J59" s="46">
        <f t="shared" si="13"/>
        <v>9600</v>
      </c>
      <c r="K59" s="46">
        <v>0</v>
      </c>
      <c r="L59" s="77" t="s">
        <v>229</v>
      </c>
    </row>
    <row r="60" spans="1:12" s="21" customFormat="1" ht="73.5" customHeight="1">
      <c r="A60" s="92" t="s">
        <v>67</v>
      </c>
      <c r="B60" s="51" t="s">
        <v>68</v>
      </c>
      <c r="C60" s="69">
        <v>9600</v>
      </c>
      <c r="D60" s="69">
        <v>9600</v>
      </c>
      <c r="E60" s="69">
        <v>0</v>
      </c>
      <c r="F60" s="69">
        <v>0</v>
      </c>
      <c r="G60" s="69">
        <v>0</v>
      </c>
      <c r="H60" s="69">
        <v>0</v>
      </c>
      <c r="I60" s="69">
        <f t="shared" si="12"/>
        <v>9600</v>
      </c>
      <c r="J60" s="46">
        <f t="shared" si="13"/>
        <v>9600</v>
      </c>
      <c r="K60" s="46">
        <v>0</v>
      </c>
      <c r="L60" s="77" t="s">
        <v>235</v>
      </c>
    </row>
    <row r="61" spans="1:12" s="21" customFormat="1" ht="68.25" customHeight="1">
      <c r="A61" s="92" t="s">
        <v>69</v>
      </c>
      <c r="B61" s="67" t="s">
        <v>70</v>
      </c>
      <c r="C61" s="69">
        <v>67100</v>
      </c>
      <c r="D61" s="69">
        <v>67100</v>
      </c>
      <c r="E61" s="69">
        <v>0</v>
      </c>
      <c r="F61" s="69">
        <v>0</v>
      </c>
      <c r="G61" s="69">
        <v>0</v>
      </c>
      <c r="H61" s="69">
        <v>0</v>
      </c>
      <c r="I61" s="69">
        <f t="shared" si="12"/>
        <v>67100</v>
      </c>
      <c r="J61" s="46">
        <f t="shared" si="13"/>
        <v>67100</v>
      </c>
      <c r="K61" s="46">
        <v>59869</v>
      </c>
      <c r="L61" s="75" t="s">
        <v>234</v>
      </c>
    </row>
    <row r="62" spans="1:12" s="21" customFormat="1" ht="74.25" customHeight="1">
      <c r="A62" s="92" t="s">
        <v>71</v>
      </c>
      <c r="B62" s="67" t="s">
        <v>72</v>
      </c>
      <c r="C62" s="69">
        <v>9600</v>
      </c>
      <c r="D62" s="69">
        <v>9600</v>
      </c>
      <c r="E62" s="69">
        <v>0</v>
      </c>
      <c r="F62" s="69">
        <v>0</v>
      </c>
      <c r="G62" s="69">
        <v>0</v>
      </c>
      <c r="H62" s="69">
        <v>0</v>
      </c>
      <c r="I62" s="69">
        <f t="shared" si="12"/>
        <v>9600</v>
      </c>
      <c r="J62" s="46">
        <f t="shared" si="13"/>
        <v>9600</v>
      </c>
      <c r="K62" s="46">
        <v>0</v>
      </c>
      <c r="L62" s="77" t="s">
        <v>229</v>
      </c>
    </row>
    <row r="63" spans="1:12" s="21" customFormat="1" ht="72.75" customHeight="1">
      <c r="A63" s="92" t="s">
        <v>73</v>
      </c>
      <c r="B63" s="51" t="s">
        <v>74</v>
      </c>
      <c r="C63" s="69">
        <v>2754.5</v>
      </c>
      <c r="D63" s="69">
        <v>2754.5</v>
      </c>
      <c r="E63" s="69">
        <v>0</v>
      </c>
      <c r="F63" s="69">
        <v>0</v>
      </c>
      <c r="G63" s="69">
        <v>0</v>
      </c>
      <c r="H63" s="69">
        <v>0</v>
      </c>
      <c r="I63" s="69">
        <f>C63+E63+G63</f>
        <v>2754.5</v>
      </c>
      <c r="J63" s="46">
        <f t="shared" si="13"/>
        <v>2754.5</v>
      </c>
      <c r="K63" s="46">
        <v>0</v>
      </c>
      <c r="L63" s="75" t="s">
        <v>233</v>
      </c>
    </row>
    <row r="64" spans="1:12" s="21" customFormat="1" ht="75" customHeight="1">
      <c r="A64" s="92" t="s">
        <v>75</v>
      </c>
      <c r="B64" s="51" t="s">
        <v>76</v>
      </c>
      <c r="C64" s="69">
        <v>78300</v>
      </c>
      <c r="D64" s="69">
        <v>78300</v>
      </c>
      <c r="E64" s="69">
        <v>0</v>
      </c>
      <c r="F64" s="69">
        <v>0</v>
      </c>
      <c r="G64" s="69">
        <v>0</v>
      </c>
      <c r="H64" s="69">
        <v>0</v>
      </c>
      <c r="I64" s="69">
        <f t="shared" si="12"/>
        <v>78300</v>
      </c>
      <c r="J64" s="46">
        <f t="shared" si="13"/>
        <v>78300</v>
      </c>
      <c r="K64" s="46">
        <v>59869</v>
      </c>
      <c r="L64" s="75" t="s">
        <v>232</v>
      </c>
    </row>
    <row r="65" spans="1:12" s="21" customFormat="1" ht="62.25" customHeight="1">
      <c r="A65" s="92" t="s">
        <v>77</v>
      </c>
      <c r="B65" s="67" t="s">
        <v>78</v>
      </c>
      <c r="C65" s="69">
        <v>67100</v>
      </c>
      <c r="D65" s="69">
        <v>67100</v>
      </c>
      <c r="E65" s="69">
        <v>0</v>
      </c>
      <c r="F65" s="69">
        <v>0</v>
      </c>
      <c r="G65" s="69">
        <v>0</v>
      </c>
      <c r="H65" s="69">
        <v>0</v>
      </c>
      <c r="I65" s="69">
        <f t="shared" si="12"/>
        <v>67100</v>
      </c>
      <c r="J65" s="46">
        <f t="shared" si="13"/>
        <v>67100</v>
      </c>
      <c r="K65" s="46">
        <v>59869</v>
      </c>
      <c r="L65" s="75" t="s">
        <v>231</v>
      </c>
    </row>
    <row r="66" spans="1:12" s="21" customFormat="1" ht="81.75" customHeight="1">
      <c r="A66" s="92" t="s">
        <v>79</v>
      </c>
      <c r="B66" s="67" t="s">
        <v>80</v>
      </c>
      <c r="C66" s="69">
        <v>67100</v>
      </c>
      <c r="D66" s="69">
        <v>67100</v>
      </c>
      <c r="E66" s="69">
        <v>0</v>
      </c>
      <c r="F66" s="69">
        <v>0</v>
      </c>
      <c r="G66" s="69">
        <v>0</v>
      </c>
      <c r="H66" s="69">
        <v>0</v>
      </c>
      <c r="I66" s="69">
        <f t="shared" si="12"/>
        <v>67100</v>
      </c>
      <c r="J66" s="46">
        <f t="shared" si="13"/>
        <v>67100</v>
      </c>
      <c r="K66" s="46">
        <v>59869</v>
      </c>
      <c r="L66" s="75" t="s">
        <v>230</v>
      </c>
    </row>
    <row r="67" spans="1:12" s="21" customFormat="1" ht="69" customHeight="1">
      <c r="A67" s="92" t="s">
        <v>81</v>
      </c>
      <c r="B67" s="52" t="s">
        <v>82</v>
      </c>
      <c r="C67" s="69">
        <v>9600</v>
      </c>
      <c r="D67" s="69">
        <v>9600</v>
      </c>
      <c r="E67" s="69">
        <v>0</v>
      </c>
      <c r="F67" s="69">
        <v>0</v>
      </c>
      <c r="G67" s="69">
        <v>0</v>
      </c>
      <c r="H67" s="69">
        <v>0</v>
      </c>
      <c r="I67" s="69">
        <f t="shared" si="12"/>
        <v>9600</v>
      </c>
      <c r="J67" s="46">
        <f t="shared" si="13"/>
        <v>9600</v>
      </c>
      <c r="K67" s="46">
        <v>0</v>
      </c>
      <c r="L67" s="77" t="s">
        <v>229</v>
      </c>
    </row>
    <row r="68" spans="1:12" s="21" customFormat="1" ht="81" customHeight="1">
      <c r="A68" s="92" t="s">
        <v>83</v>
      </c>
      <c r="B68" s="52" t="s">
        <v>84</v>
      </c>
      <c r="C68" s="69">
        <v>9600</v>
      </c>
      <c r="D68" s="69">
        <v>9600</v>
      </c>
      <c r="E68" s="69">
        <v>0</v>
      </c>
      <c r="F68" s="69">
        <v>0</v>
      </c>
      <c r="G68" s="69">
        <v>0</v>
      </c>
      <c r="H68" s="69">
        <v>0</v>
      </c>
      <c r="I68" s="69">
        <f t="shared" si="12"/>
        <v>9600</v>
      </c>
      <c r="J68" s="46">
        <f t="shared" si="13"/>
        <v>9600</v>
      </c>
      <c r="K68" s="46">
        <v>0</v>
      </c>
      <c r="L68" s="77" t="s">
        <v>229</v>
      </c>
    </row>
    <row r="69" spans="1:12" s="21" customFormat="1" ht="82.5" customHeight="1">
      <c r="A69" s="92" t="s">
        <v>85</v>
      </c>
      <c r="B69" s="53" t="s">
        <v>144</v>
      </c>
      <c r="C69" s="69">
        <v>9600</v>
      </c>
      <c r="D69" s="69">
        <v>9600</v>
      </c>
      <c r="E69" s="69">
        <v>0</v>
      </c>
      <c r="F69" s="69">
        <v>0</v>
      </c>
      <c r="G69" s="69">
        <v>0</v>
      </c>
      <c r="H69" s="69">
        <v>0</v>
      </c>
      <c r="I69" s="69">
        <f t="shared" si="12"/>
        <v>9600</v>
      </c>
      <c r="J69" s="46">
        <f t="shared" si="13"/>
        <v>9600</v>
      </c>
      <c r="K69" s="46">
        <v>0</v>
      </c>
      <c r="L69" s="77" t="s">
        <v>229</v>
      </c>
    </row>
    <row r="70" spans="1:12" s="21" customFormat="1" ht="73.5" customHeight="1">
      <c r="A70" s="92" t="s">
        <v>86</v>
      </c>
      <c r="B70" s="67" t="s">
        <v>145</v>
      </c>
      <c r="C70" s="69">
        <v>10099.18</v>
      </c>
      <c r="D70" s="69">
        <v>10099.18</v>
      </c>
      <c r="E70" s="69">
        <v>0</v>
      </c>
      <c r="F70" s="69">
        <v>0</v>
      </c>
      <c r="G70" s="69">
        <v>0</v>
      </c>
      <c r="H70" s="69">
        <v>0</v>
      </c>
      <c r="I70" s="69">
        <f t="shared" si="12"/>
        <v>10099.18</v>
      </c>
      <c r="J70" s="46">
        <f t="shared" si="13"/>
        <v>10099.18</v>
      </c>
      <c r="K70" s="46">
        <v>0</v>
      </c>
      <c r="L70" s="77" t="s">
        <v>229</v>
      </c>
    </row>
    <row r="71" spans="1:12" s="21" customFormat="1" ht="73.5" customHeight="1">
      <c r="A71" s="92" t="s">
        <v>87</v>
      </c>
      <c r="B71" s="67" t="s">
        <v>178</v>
      </c>
      <c r="C71" s="66">
        <v>13492.1</v>
      </c>
      <c r="D71" s="66">
        <v>13492.1</v>
      </c>
      <c r="E71" s="66">
        <v>0</v>
      </c>
      <c r="F71" s="66">
        <v>0</v>
      </c>
      <c r="G71" s="66">
        <v>0</v>
      </c>
      <c r="H71" s="66">
        <v>0</v>
      </c>
      <c r="I71" s="69">
        <f t="shared" si="12"/>
        <v>13492.1</v>
      </c>
      <c r="J71" s="46">
        <f t="shared" si="13"/>
        <v>13492.1</v>
      </c>
      <c r="K71" s="46">
        <v>0</v>
      </c>
      <c r="L71" s="93" t="s">
        <v>190</v>
      </c>
    </row>
    <row r="72" spans="1:12" s="21" customFormat="1" ht="63" customHeight="1">
      <c r="A72" s="92" t="s">
        <v>89</v>
      </c>
      <c r="B72" s="67" t="s">
        <v>179</v>
      </c>
      <c r="C72" s="66">
        <v>17954.8</v>
      </c>
      <c r="D72" s="66">
        <v>17954.8</v>
      </c>
      <c r="E72" s="66">
        <v>0</v>
      </c>
      <c r="F72" s="66">
        <v>0</v>
      </c>
      <c r="G72" s="66">
        <v>0</v>
      </c>
      <c r="H72" s="66">
        <v>0</v>
      </c>
      <c r="I72" s="69">
        <f t="shared" si="12"/>
        <v>17954.8</v>
      </c>
      <c r="J72" s="46">
        <f t="shared" si="13"/>
        <v>17954.8</v>
      </c>
      <c r="K72" s="46">
        <v>0</v>
      </c>
      <c r="L72" s="93" t="s">
        <v>189</v>
      </c>
    </row>
    <row r="73" spans="1:12" s="21" customFormat="1" ht="61.5" customHeight="1">
      <c r="A73" s="92" t="s">
        <v>90</v>
      </c>
      <c r="B73" s="67" t="s">
        <v>180</v>
      </c>
      <c r="C73" s="66">
        <v>6527.8</v>
      </c>
      <c r="D73" s="66">
        <v>6527.85</v>
      </c>
      <c r="E73" s="66">
        <v>0</v>
      </c>
      <c r="F73" s="66">
        <v>0</v>
      </c>
      <c r="G73" s="66">
        <v>0</v>
      </c>
      <c r="H73" s="66">
        <v>0</v>
      </c>
      <c r="I73" s="69">
        <f t="shared" si="12"/>
        <v>6527.8</v>
      </c>
      <c r="J73" s="46">
        <f t="shared" si="13"/>
        <v>6527.85</v>
      </c>
      <c r="K73" s="46">
        <v>0</v>
      </c>
      <c r="L73" s="93" t="s">
        <v>188</v>
      </c>
    </row>
    <row r="74" spans="1:12" s="21" customFormat="1" ht="63" customHeight="1">
      <c r="A74" s="92" t="s">
        <v>92</v>
      </c>
      <c r="B74" s="54" t="s">
        <v>88</v>
      </c>
      <c r="C74" s="55">
        <v>4244</v>
      </c>
      <c r="D74" s="55">
        <v>4236.38</v>
      </c>
      <c r="E74" s="55">
        <v>0</v>
      </c>
      <c r="F74" s="69">
        <v>0</v>
      </c>
      <c r="G74" s="69">
        <v>0</v>
      </c>
      <c r="H74" s="69">
        <v>49</v>
      </c>
      <c r="I74" s="69">
        <f>C74+E74+G74</f>
        <v>4244</v>
      </c>
      <c r="J74" s="46">
        <f>D74+F74+H74</f>
        <v>4285.38</v>
      </c>
      <c r="K74" s="100">
        <v>3773.57</v>
      </c>
      <c r="L74" s="75" t="s">
        <v>215</v>
      </c>
    </row>
    <row r="75" spans="1:12" s="21" customFormat="1" ht="45.75" customHeight="1">
      <c r="A75" s="92" t="s">
        <v>94</v>
      </c>
      <c r="B75" s="54" t="s">
        <v>29</v>
      </c>
      <c r="C75" s="55">
        <v>5800</v>
      </c>
      <c r="D75" s="55">
        <v>5773.5</v>
      </c>
      <c r="E75" s="55">
        <v>0</v>
      </c>
      <c r="F75" s="55">
        <v>0</v>
      </c>
      <c r="G75" s="55">
        <v>4000</v>
      </c>
      <c r="H75" s="69">
        <v>49</v>
      </c>
      <c r="I75" s="69">
        <f t="shared" si="12"/>
        <v>9800</v>
      </c>
      <c r="J75" s="46">
        <f t="shared" si="13"/>
        <v>5822.5</v>
      </c>
      <c r="K75" s="100">
        <v>5140.05</v>
      </c>
      <c r="L75" s="75" t="s">
        <v>215</v>
      </c>
    </row>
    <row r="76" spans="1:12" s="21" customFormat="1" ht="53.25" customHeight="1">
      <c r="A76" s="92" t="s">
        <v>96</v>
      </c>
      <c r="B76" s="56" t="s">
        <v>91</v>
      </c>
      <c r="C76" s="55">
        <v>6275.2</v>
      </c>
      <c r="D76" s="55">
        <v>6256.1</v>
      </c>
      <c r="E76" s="55">
        <v>0</v>
      </c>
      <c r="F76" s="69">
        <v>0</v>
      </c>
      <c r="G76" s="69">
        <v>0</v>
      </c>
      <c r="H76" s="69">
        <v>49</v>
      </c>
      <c r="I76" s="69">
        <f t="shared" si="12"/>
        <v>6275.2</v>
      </c>
      <c r="J76" s="46">
        <f t="shared" si="13"/>
        <v>6305.1</v>
      </c>
      <c r="K76" s="100">
        <v>5659.04</v>
      </c>
      <c r="L76" s="75" t="s">
        <v>215</v>
      </c>
    </row>
    <row r="77" spans="1:12" s="21" customFormat="1" ht="58.5" customHeight="1">
      <c r="A77" s="92" t="s">
        <v>98</v>
      </c>
      <c r="B77" s="56" t="s">
        <v>93</v>
      </c>
      <c r="C77" s="55">
        <v>7682</v>
      </c>
      <c r="D77" s="55">
        <v>7682</v>
      </c>
      <c r="E77" s="55">
        <v>0</v>
      </c>
      <c r="F77" s="69">
        <v>0</v>
      </c>
      <c r="G77" s="69">
        <v>0</v>
      </c>
      <c r="H77" s="69">
        <v>0</v>
      </c>
      <c r="I77" s="69">
        <f t="shared" si="12"/>
        <v>7682</v>
      </c>
      <c r="J77" s="46">
        <f t="shared" si="13"/>
        <v>7682</v>
      </c>
      <c r="K77" s="100">
        <v>7682</v>
      </c>
      <c r="L77" s="75" t="s">
        <v>228</v>
      </c>
    </row>
    <row r="78" spans="1:12" s="21" customFormat="1" ht="42" customHeight="1">
      <c r="A78" s="92" t="s">
        <v>99</v>
      </c>
      <c r="B78" s="56" t="s">
        <v>95</v>
      </c>
      <c r="C78" s="55">
        <v>405</v>
      </c>
      <c r="D78" s="55">
        <v>405</v>
      </c>
      <c r="E78" s="55">
        <v>0</v>
      </c>
      <c r="F78" s="69">
        <v>0</v>
      </c>
      <c r="G78" s="69">
        <v>0</v>
      </c>
      <c r="H78" s="69">
        <v>0</v>
      </c>
      <c r="I78" s="69">
        <f t="shared" si="12"/>
        <v>405</v>
      </c>
      <c r="J78" s="46">
        <f t="shared" si="13"/>
        <v>405</v>
      </c>
      <c r="K78" s="100">
        <v>404.7</v>
      </c>
      <c r="L78" s="75" t="s">
        <v>227</v>
      </c>
    </row>
    <row r="79" spans="1:12" s="21" customFormat="1" ht="58.5" customHeight="1">
      <c r="A79" s="92" t="s">
        <v>101</v>
      </c>
      <c r="B79" s="56" t="s">
        <v>97</v>
      </c>
      <c r="C79" s="55">
        <v>17886.7</v>
      </c>
      <c r="D79" s="55">
        <v>17879.68</v>
      </c>
      <c r="E79" s="55">
        <v>0</v>
      </c>
      <c r="F79" s="69">
        <v>0</v>
      </c>
      <c r="G79" s="69">
        <v>0</v>
      </c>
      <c r="H79" s="69">
        <v>49</v>
      </c>
      <c r="I79" s="69">
        <f t="shared" si="12"/>
        <v>17886.7</v>
      </c>
      <c r="J79" s="46">
        <f t="shared" si="13"/>
        <v>17928.68</v>
      </c>
      <c r="K79" s="100">
        <v>17928.46</v>
      </c>
      <c r="L79" s="75" t="s">
        <v>215</v>
      </c>
    </row>
    <row r="80" spans="1:12" s="21" customFormat="1" ht="71.25" customHeight="1">
      <c r="A80" s="92" t="s">
        <v>103</v>
      </c>
      <c r="B80" s="56" t="s">
        <v>30</v>
      </c>
      <c r="C80" s="55">
        <v>13985</v>
      </c>
      <c r="D80" s="55">
        <v>13984.1</v>
      </c>
      <c r="E80" s="55">
        <v>0</v>
      </c>
      <c r="F80" s="69">
        <v>0</v>
      </c>
      <c r="G80" s="69">
        <v>0</v>
      </c>
      <c r="H80" s="69">
        <v>49</v>
      </c>
      <c r="I80" s="69">
        <f t="shared" si="12"/>
        <v>13985</v>
      </c>
      <c r="J80" s="46">
        <f t="shared" si="13"/>
        <v>14033.1</v>
      </c>
      <c r="K80" s="100">
        <v>14017.28</v>
      </c>
      <c r="L80" s="75" t="s">
        <v>215</v>
      </c>
    </row>
    <row r="81" spans="1:24" s="21" customFormat="1" ht="58.5" customHeight="1">
      <c r="A81" s="92" t="s">
        <v>105</v>
      </c>
      <c r="B81" s="56" t="s">
        <v>100</v>
      </c>
      <c r="C81" s="55">
        <v>1139</v>
      </c>
      <c r="D81" s="55">
        <v>1139</v>
      </c>
      <c r="E81" s="55">
        <v>0</v>
      </c>
      <c r="F81" s="69">
        <v>0</v>
      </c>
      <c r="G81" s="69">
        <v>0</v>
      </c>
      <c r="H81" s="69">
        <v>0</v>
      </c>
      <c r="I81" s="69">
        <f t="shared" si="12"/>
        <v>1139</v>
      </c>
      <c r="J81" s="46">
        <f t="shared" si="13"/>
        <v>1139</v>
      </c>
      <c r="K81" s="100">
        <v>1139</v>
      </c>
      <c r="L81" s="75" t="s">
        <v>226</v>
      </c>
    </row>
    <row r="82" spans="1:24" s="21" customFormat="1" ht="48.75" customHeight="1">
      <c r="A82" s="92" t="s">
        <v>107</v>
      </c>
      <c r="B82" s="56" t="s">
        <v>102</v>
      </c>
      <c r="C82" s="55">
        <v>1250</v>
      </c>
      <c r="D82" s="55">
        <v>1250</v>
      </c>
      <c r="E82" s="55">
        <v>0</v>
      </c>
      <c r="F82" s="69">
        <v>0</v>
      </c>
      <c r="G82" s="69">
        <v>0</v>
      </c>
      <c r="H82" s="69">
        <v>0</v>
      </c>
      <c r="I82" s="69">
        <f t="shared" si="12"/>
        <v>1250</v>
      </c>
      <c r="J82" s="46">
        <f t="shared" si="13"/>
        <v>1250</v>
      </c>
      <c r="K82" s="100">
        <v>1250</v>
      </c>
      <c r="L82" s="75" t="s">
        <v>225</v>
      </c>
    </row>
    <row r="83" spans="1:24" s="21" customFormat="1" ht="55.5" customHeight="1">
      <c r="A83" s="92" t="s">
        <v>109</v>
      </c>
      <c r="B83" s="56" t="s">
        <v>104</v>
      </c>
      <c r="C83" s="55">
        <v>7191.4</v>
      </c>
      <c r="D83" s="55">
        <v>7191.4</v>
      </c>
      <c r="E83" s="55">
        <v>0</v>
      </c>
      <c r="F83" s="69">
        <v>0</v>
      </c>
      <c r="G83" s="69">
        <v>2100</v>
      </c>
      <c r="H83" s="69">
        <v>410.3</v>
      </c>
      <c r="I83" s="69">
        <f t="shared" si="12"/>
        <v>9291.4</v>
      </c>
      <c r="J83" s="46">
        <f t="shared" si="13"/>
        <v>7601.7</v>
      </c>
      <c r="K83" s="100">
        <v>7601.7</v>
      </c>
      <c r="L83" s="75" t="s">
        <v>195</v>
      </c>
    </row>
    <row r="84" spans="1:24" s="21" customFormat="1" ht="55.5" customHeight="1">
      <c r="A84" s="92" t="s">
        <v>110</v>
      </c>
      <c r="B84" s="56" t="s">
        <v>106</v>
      </c>
      <c r="C84" s="55">
        <v>1450</v>
      </c>
      <c r="D84" s="55">
        <v>1450</v>
      </c>
      <c r="E84" s="55">
        <v>0</v>
      </c>
      <c r="F84" s="69">
        <v>0</v>
      </c>
      <c r="G84" s="69">
        <v>0</v>
      </c>
      <c r="H84" s="69">
        <v>0</v>
      </c>
      <c r="I84" s="69">
        <f t="shared" si="12"/>
        <v>1450</v>
      </c>
      <c r="J84" s="46">
        <f t="shared" si="13"/>
        <v>1450</v>
      </c>
      <c r="K84" s="100">
        <v>1450</v>
      </c>
      <c r="L84" s="75" t="s">
        <v>224</v>
      </c>
    </row>
    <row r="85" spans="1:24" s="21" customFormat="1" ht="41.25" customHeight="1">
      <c r="A85" s="92" t="s">
        <v>112</v>
      </c>
      <c r="B85" s="56" t="s">
        <v>108</v>
      </c>
      <c r="C85" s="55">
        <v>375</v>
      </c>
      <c r="D85" s="55">
        <v>375</v>
      </c>
      <c r="E85" s="55">
        <v>0</v>
      </c>
      <c r="F85" s="69">
        <v>0</v>
      </c>
      <c r="G85" s="69">
        <v>0</v>
      </c>
      <c r="H85" s="69">
        <v>0</v>
      </c>
      <c r="I85" s="69">
        <f t="shared" si="12"/>
        <v>375</v>
      </c>
      <c r="J85" s="46">
        <f t="shared" si="13"/>
        <v>375</v>
      </c>
      <c r="K85" s="100">
        <v>0</v>
      </c>
      <c r="L85" s="75" t="s">
        <v>187</v>
      </c>
    </row>
    <row r="86" spans="1:24" s="21" customFormat="1" ht="43.5" customHeight="1">
      <c r="A86" s="92" t="s">
        <v>114</v>
      </c>
      <c r="B86" s="56" t="s">
        <v>111</v>
      </c>
      <c r="C86" s="55">
        <v>8173.8</v>
      </c>
      <c r="D86" s="55">
        <v>8156.35</v>
      </c>
      <c r="E86" s="55">
        <v>0</v>
      </c>
      <c r="F86" s="69">
        <v>0</v>
      </c>
      <c r="G86" s="69">
        <v>0</v>
      </c>
      <c r="H86" s="69">
        <v>49</v>
      </c>
      <c r="I86" s="69">
        <f t="shared" si="12"/>
        <v>8173.8</v>
      </c>
      <c r="J86" s="46">
        <f t="shared" si="13"/>
        <v>8205.35</v>
      </c>
      <c r="K86" s="100">
        <v>8147.54</v>
      </c>
      <c r="L86" s="75" t="s">
        <v>215</v>
      </c>
    </row>
    <row r="87" spans="1:24" s="21" customFormat="1" ht="48" customHeight="1">
      <c r="A87" s="92" t="s">
        <v>115</v>
      </c>
      <c r="B87" s="56" t="s">
        <v>31</v>
      </c>
      <c r="C87" s="55">
        <v>5969</v>
      </c>
      <c r="D87" s="55">
        <v>5965.97</v>
      </c>
      <c r="E87" s="55">
        <v>0</v>
      </c>
      <c r="F87" s="69">
        <v>0</v>
      </c>
      <c r="G87" s="69">
        <v>0</v>
      </c>
      <c r="H87" s="69">
        <v>49</v>
      </c>
      <c r="I87" s="69">
        <f t="shared" si="12"/>
        <v>5969</v>
      </c>
      <c r="J87" s="46">
        <f t="shared" si="13"/>
        <v>6014.97</v>
      </c>
      <c r="K87" s="100">
        <v>5701.55</v>
      </c>
      <c r="L87" s="75" t="s">
        <v>215</v>
      </c>
    </row>
    <row r="88" spans="1:24" s="21" customFormat="1" ht="54" customHeight="1">
      <c r="A88" s="92" t="s">
        <v>117</v>
      </c>
      <c r="B88" s="56" t="s">
        <v>113</v>
      </c>
      <c r="C88" s="55">
        <v>2034.5</v>
      </c>
      <c r="D88" s="55">
        <v>2031.68</v>
      </c>
      <c r="E88" s="55">
        <v>0</v>
      </c>
      <c r="F88" s="69">
        <v>0</v>
      </c>
      <c r="G88" s="69">
        <v>1000</v>
      </c>
      <c r="H88" s="69">
        <v>49</v>
      </c>
      <c r="I88" s="69">
        <f t="shared" si="12"/>
        <v>3034.5</v>
      </c>
      <c r="J88" s="46">
        <f t="shared" si="13"/>
        <v>2080.6800000000003</v>
      </c>
      <c r="K88" s="100">
        <v>1585</v>
      </c>
      <c r="L88" s="75" t="s">
        <v>215</v>
      </c>
    </row>
    <row r="89" spans="1:24" s="21" customFormat="1" ht="243" customHeight="1">
      <c r="A89" s="92" t="s">
        <v>119</v>
      </c>
      <c r="B89" s="67" t="s">
        <v>32</v>
      </c>
      <c r="C89" s="55">
        <v>2648.2</v>
      </c>
      <c r="D89" s="55">
        <v>2648.2</v>
      </c>
      <c r="E89" s="55">
        <v>0</v>
      </c>
      <c r="F89" s="69">
        <v>0</v>
      </c>
      <c r="G89" s="69">
        <v>3000</v>
      </c>
      <c r="H89" s="69">
        <v>0</v>
      </c>
      <c r="I89" s="69">
        <f t="shared" si="12"/>
        <v>5648.2</v>
      </c>
      <c r="J89" s="46">
        <f t="shared" si="13"/>
        <v>2648.2</v>
      </c>
      <c r="K89" s="100">
        <v>2648.2</v>
      </c>
      <c r="L89" s="75" t="s">
        <v>215</v>
      </c>
    </row>
    <row r="90" spans="1:24" s="21" customFormat="1" ht="57" customHeight="1">
      <c r="A90" s="92" t="s">
        <v>121</v>
      </c>
      <c r="B90" s="56" t="s">
        <v>116</v>
      </c>
      <c r="C90" s="55">
        <v>2400</v>
      </c>
      <c r="D90" s="55">
        <v>2400</v>
      </c>
      <c r="E90" s="55">
        <v>0</v>
      </c>
      <c r="F90" s="69">
        <v>0</v>
      </c>
      <c r="G90" s="69">
        <v>3000</v>
      </c>
      <c r="H90" s="69">
        <v>0</v>
      </c>
      <c r="I90" s="69">
        <f t="shared" si="12"/>
        <v>5400</v>
      </c>
      <c r="J90" s="46">
        <f t="shared" si="13"/>
        <v>2400</v>
      </c>
      <c r="K90" s="100">
        <v>2400</v>
      </c>
      <c r="L90" s="75" t="s">
        <v>223</v>
      </c>
    </row>
    <row r="91" spans="1:24" s="21" customFormat="1" ht="57" customHeight="1">
      <c r="A91" s="92" t="s">
        <v>123</v>
      </c>
      <c r="B91" s="56" t="s">
        <v>118</v>
      </c>
      <c r="C91" s="55">
        <v>1875</v>
      </c>
      <c r="D91" s="55">
        <v>1875</v>
      </c>
      <c r="E91" s="55">
        <v>0</v>
      </c>
      <c r="F91" s="69">
        <v>0</v>
      </c>
      <c r="G91" s="69">
        <v>0</v>
      </c>
      <c r="H91" s="69">
        <v>49</v>
      </c>
      <c r="I91" s="69">
        <f t="shared" si="12"/>
        <v>1875</v>
      </c>
      <c r="J91" s="46">
        <f t="shared" si="13"/>
        <v>1924</v>
      </c>
      <c r="K91" s="100">
        <v>1015.3</v>
      </c>
      <c r="L91" s="75" t="s">
        <v>215</v>
      </c>
    </row>
    <row r="92" spans="1:24" s="19" customFormat="1" ht="53.25" customHeight="1">
      <c r="A92" s="83" t="s">
        <v>125</v>
      </c>
      <c r="B92" s="56" t="s">
        <v>120</v>
      </c>
      <c r="C92" s="55">
        <v>2000</v>
      </c>
      <c r="D92" s="55">
        <v>2000</v>
      </c>
      <c r="E92" s="55">
        <v>0</v>
      </c>
      <c r="F92" s="69">
        <v>0</v>
      </c>
      <c r="G92" s="69">
        <v>0</v>
      </c>
      <c r="H92" s="69">
        <v>0</v>
      </c>
      <c r="I92" s="69">
        <f t="shared" si="12"/>
        <v>2000</v>
      </c>
      <c r="J92" s="46">
        <f t="shared" si="13"/>
        <v>2000</v>
      </c>
      <c r="K92" s="100">
        <v>2000</v>
      </c>
      <c r="L92" s="75" t="s">
        <v>222</v>
      </c>
      <c r="M92" s="18"/>
      <c r="N92" s="18"/>
      <c r="O92" s="18"/>
      <c r="P92" s="18"/>
      <c r="Q92" s="18"/>
      <c r="R92" s="18"/>
      <c r="S92" s="18"/>
      <c r="T92" s="18"/>
      <c r="U92" s="18"/>
      <c r="V92" s="18"/>
      <c r="W92" s="18"/>
      <c r="X92" s="18"/>
    </row>
    <row r="93" spans="1:24" ht="41.25" customHeight="1">
      <c r="A93" s="92" t="s">
        <v>127</v>
      </c>
      <c r="B93" s="56" t="s">
        <v>122</v>
      </c>
      <c r="C93" s="55">
        <v>10349</v>
      </c>
      <c r="D93" s="55">
        <v>10349</v>
      </c>
      <c r="E93" s="55">
        <v>0</v>
      </c>
      <c r="F93" s="69">
        <v>0</v>
      </c>
      <c r="G93" s="69">
        <v>0</v>
      </c>
      <c r="H93" s="69">
        <v>0</v>
      </c>
      <c r="I93" s="69">
        <f t="shared" si="12"/>
        <v>10349</v>
      </c>
      <c r="J93" s="46">
        <f t="shared" si="13"/>
        <v>10349</v>
      </c>
      <c r="K93" s="100">
        <v>10349</v>
      </c>
      <c r="L93" s="75" t="s">
        <v>221</v>
      </c>
    </row>
    <row r="94" spans="1:24" ht="50.25" customHeight="1">
      <c r="A94" s="92" t="s">
        <v>129</v>
      </c>
      <c r="B94" s="56" t="s">
        <v>124</v>
      </c>
      <c r="C94" s="55">
        <v>39320</v>
      </c>
      <c r="D94" s="55">
        <v>39320</v>
      </c>
      <c r="E94" s="55">
        <v>0</v>
      </c>
      <c r="F94" s="69">
        <v>0</v>
      </c>
      <c r="G94" s="69">
        <v>0</v>
      </c>
      <c r="H94" s="69">
        <v>49</v>
      </c>
      <c r="I94" s="69">
        <f t="shared" si="12"/>
        <v>39320</v>
      </c>
      <c r="J94" s="46">
        <f t="shared" si="13"/>
        <v>39369</v>
      </c>
      <c r="K94" s="100">
        <v>39334.589999999997</v>
      </c>
      <c r="L94" s="75" t="s">
        <v>215</v>
      </c>
      <c r="M94" s="1"/>
      <c r="N94" s="1"/>
      <c r="O94" s="1"/>
      <c r="P94" s="1"/>
      <c r="Q94" s="1"/>
      <c r="R94" s="1"/>
      <c r="S94" s="1"/>
      <c r="T94" s="1"/>
      <c r="U94" s="1"/>
      <c r="V94" s="1"/>
      <c r="W94" s="1"/>
      <c r="X94" s="1"/>
    </row>
    <row r="95" spans="1:24" ht="46.5" customHeight="1">
      <c r="A95" s="92" t="s">
        <v>131</v>
      </c>
      <c r="B95" s="56" t="s">
        <v>126</v>
      </c>
      <c r="C95" s="55">
        <v>3313.1</v>
      </c>
      <c r="D95" s="55">
        <v>3313.1</v>
      </c>
      <c r="E95" s="55">
        <v>0</v>
      </c>
      <c r="F95" s="69">
        <v>0</v>
      </c>
      <c r="G95" s="69">
        <v>0</v>
      </c>
      <c r="H95" s="69">
        <v>201.5</v>
      </c>
      <c r="I95" s="69">
        <f t="shared" si="12"/>
        <v>3313.1</v>
      </c>
      <c r="J95" s="46">
        <f t="shared" si="13"/>
        <v>3514.6</v>
      </c>
      <c r="K95" s="100">
        <v>2980.56</v>
      </c>
      <c r="L95" s="75" t="s">
        <v>215</v>
      </c>
      <c r="M95" s="1"/>
      <c r="N95" s="1"/>
      <c r="O95" s="1"/>
      <c r="P95" s="1"/>
      <c r="Q95" s="1"/>
      <c r="R95" s="1"/>
      <c r="S95" s="1"/>
      <c r="T95" s="1"/>
      <c r="U95" s="1"/>
      <c r="V95" s="1"/>
      <c r="W95" s="1"/>
      <c r="X95" s="1"/>
    </row>
    <row r="96" spans="1:24" ht="40.5" customHeight="1">
      <c r="A96" s="92" t="s">
        <v>133</v>
      </c>
      <c r="B96" s="56" t="s">
        <v>128</v>
      </c>
      <c r="C96" s="55">
        <v>1300</v>
      </c>
      <c r="D96" s="55">
        <v>1300</v>
      </c>
      <c r="E96" s="55">
        <v>0</v>
      </c>
      <c r="F96" s="69">
        <v>0</v>
      </c>
      <c r="G96" s="69">
        <v>0</v>
      </c>
      <c r="H96" s="69">
        <v>0</v>
      </c>
      <c r="I96" s="69">
        <f t="shared" si="12"/>
        <v>1300</v>
      </c>
      <c r="J96" s="46">
        <f t="shared" si="13"/>
        <v>1300</v>
      </c>
      <c r="K96" s="100">
        <v>1300</v>
      </c>
      <c r="L96" s="75" t="s">
        <v>220</v>
      </c>
      <c r="M96" s="1"/>
      <c r="N96" s="1"/>
      <c r="O96" s="1"/>
      <c r="P96" s="1"/>
      <c r="Q96" s="1"/>
      <c r="R96" s="1"/>
      <c r="S96" s="1"/>
      <c r="T96" s="1"/>
      <c r="U96" s="1"/>
      <c r="V96" s="1"/>
      <c r="W96" s="1"/>
      <c r="X96" s="1"/>
    </row>
    <row r="97" spans="1:24" ht="409.5" customHeight="1">
      <c r="A97" s="92" t="s">
        <v>135</v>
      </c>
      <c r="B97" s="67" t="s">
        <v>130</v>
      </c>
      <c r="C97" s="55">
        <v>2306.1</v>
      </c>
      <c r="D97" s="55">
        <v>2306.1</v>
      </c>
      <c r="E97" s="55">
        <v>0</v>
      </c>
      <c r="F97" s="69">
        <v>0</v>
      </c>
      <c r="G97" s="69">
        <v>2000</v>
      </c>
      <c r="H97" s="69">
        <v>378.99</v>
      </c>
      <c r="I97" s="69">
        <f t="shared" si="12"/>
        <v>4306.1000000000004</v>
      </c>
      <c r="J97" s="46">
        <f t="shared" si="13"/>
        <v>2685.09</v>
      </c>
      <c r="K97" s="100">
        <v>2685.09</v>
      </c>
      <c r="L97" s="75" t="s">
        <v>215</v>
      </c>
      <c r="M97" s="1"/>
      <c r="N97" s="1"/>
      <c r="O97" s="1"/>
      <c r="P97" s="1"/>
      <c r="Q97" s="1"/>
      <c r="R97" s="1"/>
      <c r="S97" s="1"/>
      <c r="T97" s="1"/>
      <c r="U97" s="1"/>
      <c r="V97" s="1"/>
      <c r="W97" s="1"/>
      <c r="X97" s="1"/>
    </row>
    <row r="98" spans="1:24" ht="42.75" customHeight="1">
      <c r="A98" s="92" t="s">
        <v>137</v>
      </c>
      <c r="B98" s="67" t="s">
        <v>132</v>
      </c>
      <c r="C98" s="55">
        <v>1800</v>
      </c>
      <c r="D98" s="55">
        <v>1800</v>
      </c>
      <c r="E98" s="55">
        <v>0</v>
      </c>
      <c r="F98" s="69">
        <v>0</v>
      </c>
      <c r="G98" s="55">
        <v>0</v>
      </c>
      <c r="H98" s="69">
        <v>0</v>
      </c>
      <c r="I98" s="69">
        <f t="shared" si="12"/>
        <v>1800</v>
      </c>
      <c r="J98" s="46">
        <f t="shared" si="13"/>
        <v>1800</v>
      </c>
      <c r="K98" s="100">
        <v>1800</v>
      </c>
      <c r="L98" s="75" t="s">
        <v>219</v>
      </c>
      <c r="M98" s="1"/>
      <c r="N98" s="1"/>
      <c r="O98" s="1"/>
      <c r="P98" s="1"/>
      <c r="Q98" s="1"/>
      <c r="R98" s="1"/>
      <c r="S98" s="1"/>
      <c r="T98" s="1"/>
      <c r="U98" s="1"/>
      <c r="V98" s="1"/>
      <c r="W98" s="1"/>
      <c r="X98" s="1"/>
    </row>
    <row r="99" spans="1:24" ht="53.25" customHeight="1">
      <c r="A99" s="92" t="s">
        <v>139</v>
      </c>
      <c r="B99" s="67" t="s">
        <v>134</v>
      </c>
      <c r="C99" s="55">
        <v>1500</v>
      </c>
      <c r="D99" s="55">
        <v>1500</v>
      </c>
      <c r="E99" s="55">
        <v>0</v>
      </c>
      <c r="F99" s="69">
        <v>0</v>
      </c>
      <c r="G99" s="69">
        <v>0</v>
      </c>
      <c r="H99" s="69">
        <v>0</v>
      </c>
      <c r="I99" s="69">
        <f t="shared" si="12"/>
        <v>1500</v>
      </c>
      <c r="J99" s="46">
        <f t="shared" si="13"/>
        <v>1500</v>
      </c>
      <c r="K99" s="100">
        <v>1500</v>
      </c>
      <c r="L99" s="75" t="s">
        <v>218</v>
      </c>
      <c r="M99" s="1"/>
      <c r="N99" s="1"/>
      <c r="O99" s="1"/>
      <c r="P99" s="1"/>
      <c r="Q99" s="1"/>
      <c r="R99" s="1"/>
      <c r="S99" s="1"/>
      <c r="T99" s="1"/>
      <c r="U99" s="1"/>
      <c r="V99" s="1"/>
      <c r="W99" s="1"/>
      <c r="X99" s="1"/>
    </row>
    <row r="100" spans="1:24" ht="61.5" customHeight="1">
      <c r="A100" s="92" t="s">
        <v>141</v>
      </c>
      <c r="B100" s="67" t="s">
        <v>136</v>
      </c>
      <c r="C100" s="55">
        <v>555</v>
      </c>
      <c r="D100" s="55">
        <v>555</v>
      </c>
      <c r="E100" s="55">
        <v>0</v>
      </c>
      <c r="F100" s="69">
        <v>0</v>
      </c>
      <c r="G100" s="69">
        <v>0</v>
      </c>
      <c r="H100" s="69">
        <v>0</v>
      </c>
      <c r="I100" s="69">
        <f t="shared" si="12"/>
        <v>555</v>
      </c>
      <c r="J100" s="46">
        <f t="shared" si="13"/>
        <v>555</v>
      </c>
      <c r="K100" s="100">
        <v>0</v>
      </c>
      <c r="L100" s="75" t="s">
        <v>186</v>
      </c>
      <c r="M100" s="1"/>
      <c r="N100" s="1"/>
      <c r="O100" s="1"/>
      <c r="P100" s="1"/>
      <c r="Q100" s="1"/>
      <c r="R100" s="1"/>
      <c r="S100" s="1"/>
      <c r="T100" s="1"/>
      <c r="U100" s="1"/>
      <c r="V100" s="1"/>
      <c r="W100" s="1"/>
      <c r="X100" s="1"/>
    </row>
    <row r="101" spans="1:24" ht="75" customHeight="1">
      <c r="A101" s="92" t="s">
        <v>142</v>
      </c>
      <c r="B101" s="67" t="s">
        <v>138</v>
      </c>
      <c r="C101" s="55">
        <v>1700</v>
      </c>
      <c r="D101" s="55">
        <v>1700</v>
      </c>
      <c r="E101" s="55">
        <v>0</v>
      </c>
      <c r="F101" s="69">
        <v>0</v>
      </c>
      <c r="G101" s="69">
        <v>0</v>
      </c>
      <c r="H101" s="69">
        <v>0</v>
      </c>
      <c r="I101" s="69">
        <f t="shared" si="12"/>
        <v>1700</v>
      </c>
      <c r="J101" s="46">
        <f t="shared" si="13"/>
        <v>1700</v>
      </c>
      <c r="K101" s="100">
        <v>1700</v>
      </c>
      <c r="L101" s="75" t="s">
        <v>217</v>
      </c>
      <c r="M101" s="1"/>
      <c r="N101" s="1"/>
      <c r="O101" s="1"/>
      <c r="P101" s="1"/>
      <c r="Q101" s="1"/>
      <c r="R101" s="1"/>
      <c r="S101" s="1"/>
      <c r="T101" s="1"/>
      <c r="U101" s="1"/>
      <c r="V101" s="1"/>
      <c r="W101" s="1"/>
      <c r="X101" s="1"/>
    </row>
    <row r="102" spans="1:24" ht="67.5" customHeight="1">
      <c r="A102" s="92" t="s">
        <v>181</v>
      </c>
      <c r="B102" s="67" t="s">
        <v>140</v>
      </c>
      <c r="C102" s="55">
        <v>1500</v>
      </c>
      <c r="D102" s="55">
        <v>1500</v>
      </c>
      <c r="E102" s="55">
        <v>0</v>
      </c>
      <c r="F102" s="69">
        <v>0</v>
      </c>
      <c r="G102" s="69">
        <v>0</v>
      </c>
      <c r="H102" s="69">
        <v>0</v>
      </c>
      <c r="I102" s="69">
        <f t="shared" si="12"/>
        <v>1500</v>
      </c>
      <c r="J102" s="46">
        <f t="shared" si="13"/>
        <v>1500</v>
      </c>
      <c r="K102" s="100">
        <v>1500</v>
      </c>
      <c r="L102" s="75" t="s">
        <v>216</v>
      </c>
      <c r="M102" s="1"/>
      <c r="N102" s="1"/>
      <c r="O102" s="1"/>
      <c r="P102" s="1"/>
      <c r="Q102" s="1"/>
      <c r="R102" s="1"/>
      <c r="S102" s="1"/>
      <c r="T102" s="1"/>
      <c r="U102" s="1"/>
      <c r="V102" s="1"/>
      <c r="W102" s="1"/>
      <c r="X102" s="1"/>
    </row>
    <row r="103" spans="1:24" ht="381" customHeight="1">
      <c r="A103" s="92" t="s">
        <v>182</v>
      </c>
      <c r="B103" s="67" t="s">
        <v>33</v>
      </c>
      <c r="C103" s="55">
        <v>1731.8</v>
      </c>
      <c r="D103" s="55">
        <v>1731.8</v>
      </c>
      <c r="E103" s="55">
        <v>0</v>
      </c>
      <c r="F103" s="69">
        <v>0</v>
      </c>
      <c r="G103" s="69">
        <v>0</v>
      </c>
      <c r="H103" s="69">
        <v>600</v>
      </c>
      <c r="I103" s="100">
        <f t="shared" si="12"/>
        <v>1731.8</v>
      </c>
      <c r="J103" s="46">
        <f t="shared" si="13"/>
        <v>2331.8000000000002</v>
      </c>
      <c r="K103" s="100">
        <v>2331.8000000000002</v>
      </c>
      <c r="L103" s="75" t="s">
        <v>215</v>
      </c>
      <c r="M103" s="1"/>
      <c r="N103" s="1"/>
      <c r="O103" s="1"/>
      <c r="P103" s="1"/>
      <c r="Q103" s="1"/>
      <c r="R103" s="1"/>
      <c r="S103" s="1"/>
      <c r="T103" s="1"/>
      <c r="U103" s="1"/>
      <c r="V103" s="1"/>
      <c r="W103" s="1"/>
      <c r="X103" s="1"/>
    </row>
    <row r="104" spans="1:24" ht="98.25" customHeight="1" thickBot="1">
      <c r="A104" s="94" t="s">
        <v>183</v>
      </c>
      <c r="B104" s="95" t="s">
        <v>34</v>
      </c>
      <c r="C104" s="96">
        <v>48166.2</v>
      </c>
      <c r="D104" s="96">
        <v>48166.2</v>
      </c>
      <c r="E104" s="96">
        <v>0</v>
      </c>
      <c r="F104" s="97">
        <v>0</v>
      </c>
      <c r="G104" s="97">
        <v>2600</v>
      </c>
      <c r="H104" s="97">
        <v>0</v>
      </c>
      <c r="I104" s="97">
        <f t="shared" si="12"/>
        <v>50766.2</v>
      </c>
      <c r="J104" s="98">
        <f t="shared" si="13"/>
        <v>48166.2</v>
      </c>
      <c r="K104" s="97">
        <v>48166.12</v>
      </c>
      <c r="L104" s="99" t="s">
        <v>185</v>
      </c>
      <c r="M104" s="1"/>
      <c r="N104" s="1"/>
      <c r="O104" s="1"/>
      <c r="P104" s="1"/>
      <c r="Q104" s="1"/>
      <c r="R104" s="1"/>
      <c r="S104" s="1"/>
      <c r="T104" s="1"/>
      <c r="U104" s="1"/>
      <c r="V104" s="1"/>
      <c r="W104" s="1"/>
      <c r="X104" s="1"/>
    </row>
    <row r="105" spans="1:24" ht="35.25" customHeight="1" thickTop="1">
      <c r="A105" s="70" t="s">
        <v>192</v>
      </c>
      <c r="B105" s="71" t="s">
        <v>193</v>
      </c>
      <c r="C105" s="72">
        <v>0</v>
      </c>
      <c r="D105" s="72">
        <v>0</v>
      </c>
      <c r="E105" s="72">
        <v>0</v>
      </c>
      <c r="F105" s="72">
        <v>0</v>
      </c>
      <c r="G105" s="72">
        <v>0</v>
      </c>
      <c r="H105" s="72">
        <v>0</v>
      </c>
      <c r="I105" s="72">
        <v>0</v>
      </c>
      <c r="J105" s="72">
        <v>0</v>
      </c>
      <c r="K105" s="101">
        <v>0</v>
      </c>
      <c r="L105" s="73"/>
    </row>
    <row r="106" spans="1:24" ht="60.75" customHeight="1">
      <c r="B106" s="109" t="s">
        <v>247</v>
      </c>
      <c r="C106" s="109"/>
      <c r="D106" s="109"/>
      <c r="E106" s="109"/>
      <c r="F106" s="109"/>
      <c r="G106" s="109"/>
      <c r="H106" s="109"/>
      <c r="L106" s="63"/>
    </row>
    <row r="107" spans="1:24" ht="12.75" customHeight="1">
      <c r="A107" s="110" t="s">
        <v>27</v>
      </c>
      <c r="B107" s="110"/>
      <c r="C107" s="110"/>
      <c r="D107" s="110"/>
      <c r="E107" s="110"/>
      <c r="F107" s="110"/>
      <c r="G107" s="8"/>
      <c r="H107" s="8"/>
      <c r="I107" s="8"/>
      <c r="J107" s="8"/>
      <c r="K107" s="8"/>
      <c r="L107" s="63"/>
    </row>
    <row r="108" spans="1:24" ht="12.75" customHeight="1">
      <c r="A108" s="110"/>
      <c r="B108" s="110"/>
      <c r="C108" s="110"/>
      <c r="D108" s="110"/>
      <c r="E108" s="110"/>
      <c r="F108" s="110"/>
      <c r="G108" s="16"/>
      <c r="H108" s="16"/>
      <c r="I108" s="16"/>
      <c r="J108" s="17"/>
      <c r="K108" s="5"/>
      <c r="L108" s="64"/>
    </row>
    <row r="109" spans="1:24" ht="19.5" customHeight="1">
      <c r="A109" s="110"/>
      <c r="B109" s="110"/>
      <c r="C109" s="110"/>
      <c r="D109" s="110"/>
      <c r="E109" s="110"/>
      <c r="F109" s="110"/>
      <c r="G109" s="26"/>
      <c r="H109" s="26"/>
      <c r="I109" s="5"/>
      <c r="J109" s="8"/>
      <c r="K109" s="8"/>
      <c r="L109" s="63"/>
    </row>
    <row r="110" spans="1:24" ht="19.5" customHeight="1">
      <c r="A110" s="27"/>
      <c r="B110" s="27"/>
      <c r="C110" s="26"/>
      <c r="D110" s="26"/>
      <c r="E110" s="26"/>
      <c r="F110" s="26"/>
      <c r="G110" s="26"/>
      <c r="H110" s="26"/>
      <c r="I110" s="5"/>
      <c r="J110" s="1"/>
      <c r="K110" s="22"/>
      <c r="L110" s="22"/>
    </row>
    <row r="111" spans="1:24" ht="48.75" customHeight="1">
      <c r="A111" s="15"/>
      <c r="B111" s="12"/>
      <c r="C111" s="9"/>
      <c r="D111" s="9"/>
      <c r="E111" s="9"/>
      <c r="F111" s="9"/>
      <c r="G111" s="9"/>
      <c r="H111" s="9"/>
      <c r="I111" s="9"/>
      <c r="J111" s="22"/>
      <c r="K111" s="22"/>
      <c r="L111" s="65" t="s">
        <v>194</v>
      </c>
    </row>
    <row r="112" spans="1:24">
      <c r="A112" s="23"/>
      <c r="B112" s="30"/>
      <c r="C112" s="8"/>
      <c r="D112" s="24"/>
      <c r="E112" s="8"/>
      <c r="F112" s="8"/>
      <c r="G112" s="8"/>
    </row>
    <row r="113" spans="1:7">
      <c r="A113" s="23"/>
      <c r="B113" s="30"/>
      <c r="C113" s="8"/>
      <c r="D113" s="24"/>
      <c r="E113" s="8"/>
      <c r="F113" s="8"/>
      <c r="G113" s="8"/>
    </row>
    <row r="114" spans="1:7">
      <c r="A114" s="23"/>
      <c r="B114" s="30"/>
      <c r="C114" s="8"/>
      <c r="D114" s="24"/>
      <c r="E114" s="8"/>
      <c r="F114" s="8"/>
      <c r="G114" s="8"/>
    </row>
    <row r="115" spans="1:7">
      <c r="A115" s="28"/>
      <c r="B115" s="28"/>
      <c r="C115" s="25"/>
      <c r="D115" s="25"/>
      <c r="E115" s="25"/>
      <c r="F115" s="8"/>
      <c r="G115" s="8"/>
    </row>
    <row r="116" spans="1:7">
      <c r="A116" s="28"/>
      <c r="B116" s="28"/>
      <c r="C116" s="25"/>
      <c r="D116" s="25"/>
      <c r="E116" s="25"/>
      <c r="F116" s="8"/>
      <c r="G116" s="8"/>
    </row>
    <row r="117" spans="1:7">
      <c r="A117" s="23"/>
      <c r="B117" s="30"/>
      <c r="C117" s="8"/>
      <c r="D117" s="24"/>
      <c r="E117" s="8"/>
      <c r="F117" s="8"/>
      <c r="G117" s="8"/>
    </row>
    <row r="118" spans="1:7">
      <c r="A118" s="23"/>
      <c r="B118" s="30"/>
      <c r="C118" s="8"/>
      <c r="D118" s="24"/>
      <c r="E118" s="8"/>
      <c r="F118" s="8"/>
      <c r="G118" s="8"/>
    </row>
    <row r="119" spans="1:7">
      <c r="A119" s="23"/>
      <c r="B119" s="30"/>
      <c r="C119" s="8"/>
      <c r="D119" s="24"/>
      <c r="E119" s="8"/>
      <c r="F119" s="8"/>
      <c r="G119" s="8"/>
    </row>
    <row r="120" spans="1:7">
      <c r="A120" s="23"/>
      <c r="B120" s="30"/>
      <c r="C120" s="8"/>
      <c r="D120" s="24"/>
      <c r="E120" s="8"/>
      <c r="F120" s="8"/>
      <c r="G120" s="8"/>
    </row>
  </sheetData>
  <mergeCells count="51">
    <mergeCell ref="H36:H37"/>
    <mergeCell ref="I36:I37"/>
    <mergeCell ref="J36:J37"/>
    <mergeCell ref="A36:A37"/>
    <mergeCell ref="B36:B37"/>
    <mergeCell ref="C36:C37"/>
    <mergeCell ref="D36:D37"/>
    <mergeCell ref="E36:E37"/>
    <mergeCell ref="K36:K37"/>
    <mergeCell ref="L36:L37"/>
    <mergeCell ref="A34:A35"/>
    <mergeCell ref="B34:B35"/>
    <mergeCell ref="C34:C35"/>
    <mergeCell ref="D34:D35"/>
    <mergeCell ref="E34:E35"/>
    <mergeCell ref="F34:F35"/>
    <mergeCell ref="G34:G35"/>
    <mergeCell ref="H34:H35"/>
    <mergeCell ref="I34:I35"/>
    <mergeCell ref="J34:J35"/>
    <mergeCell ref="K34:K35"/>
    <mergeCell ref="L34:L35"/>
    <mergeCell ref="F36:F37"/>
    <mergeCell ref="G36:G37"/>
    <mergeCell ref="L31:L33"/>
    <mergeCell ref="G31:G33"/>
    <mergeCell ref="H31:H33"/>
    <mergeCell ref="I31:I33"/>
    <mergeCell ref="J31:J33"/>
    <mergeCell ref="K31:K33"/>
    <mergeCell ref="A31:A33"/>
    <mergeCell ref="B31:B33"/>
    <mergeCell ref="C31:C33"/>
    <mergeCell ref="D31:D33"/>
    <mergeCell ref="E31:E33"/>
    <mergeCell ref="F31:F33"/>
    <mergeCell ref="B106:H106"/>
    <mergeCell ref="A107:F109"/>
    <mergeCell ref="A2:L2"/>
    <mergeCell ref="A3:L3"/>
    <mergeCell ref="A4:L4"/>
    <mergeCell ref="A6:A8"/>
    <mergeCell ref="B6:B8"/>
    <mergeCell ref="C6:H6"/>
    <mergeCell ref="I6:K6"/>
    <mergeCell ref="L6:L8"/>
    <mergeCell ref="C7:D7"/>
    <mergeCell ref="E7:F7"/>
    <mergeCell ref="G7:H7"/>
    <mergeCell ref="I7:J7"/>
    <mergeCell ref="K7:K8"/>
  </mergeCells>
  <pageMargins left="0.39370078740157483" right="0" top="0.43307086614173229" bottom="0.19685039370078741" header="0.11811023622047245" footer="0.11811023622047245"/>
  <pageSetup paperSize="9" scale="65" firstPageNumber="23" fitToHeight="100" orientation="landscape" useFirstPageNumber="1" r:id="rId1"/>
  <headerFooter alignWithMargins="0"/>
  <rowBreaks count="9" manualBreakCount="9">
    <brk id="21" max="11" man="1"/>
    <brk id="30" max="11" man="1"/>
    <brk id="33" max="11" man="1"/>
    <brk id="37" max="11" man="1"/>
    <brk id="45" max="11" man="1"/>
    <brk id="55" max="11" man="1"/>
    <brk id="64" max="11" man="1"/>
    <brk id="83" max="11" man="1"/>
    <brk id="92" max="11" man="1"/>
  </row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2.7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Свод</vt:lpstr>
      <vt:lpstr>Лист1</vt:lpstr>
      <vt:lpstr>Свод!Заголовки_для_печати</vt:lpstr>
      <vt:lpstr>Свод!Область_печати</vt:lpstr>
    </vt:vector>
  </TitlesOfParts>
  <Company>Минэкономразвития</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Корнеев</dc:creator>
  <cp:lastModifiedBy>Жило Елена Васильевна</cp:lastModifiedBy>
  <cp:lastPrinted>2015-01-23T09:09:06Z</cp:lastPrinted>
  <dcterms:created xsi:type="dcterms:W3CDTF">2008-09-17T10:53:36Z</dcterms:created>
  <dcterms:modified xsi:type="dcterms:W3CDTF">2015-01-23T09:09:12Z</dcterms:modified>
</cp:coreProperties>
</file>