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25" yWindow="420" windowWidth="19035" windowHeight="12810"/>
  </bookViews>
  <sheets>
    <sheet name="Свод" sheetId="6" r:id="rId1"/>
    <sheet name="Лист1" sheetId="7" r:id="rId2"/>
  </sheets>
  <definedNames>
    <definedName name="_xlnm._FilterDatabase" localSheetId="0" hidden="1">Свод!$A$14:$Z$104</definedName>
    <definedName name="_xlnm.Print_Titles" localSheetId="0">Свод!$9:$9</definedName>
    <definedName name="_xlnm.Print_Area" localSheetId="0">Свод!$A$1:$L$113</definedName>
  </definedNames>
  <calcPr calcId="125725"/>
</workbook>
</file>

<file path=xl/calcChain.xml><?xml version="1.0" encoding="utf-8"?>
<calcChain xmlns="http://schemas.openxmlformats.org/spreadsheetml/2006/main">
  <c r="K16" i="6"/>
  <c r="K42" l="1"/>
  <c r="K72" l="1"/>
  <c r="C16" l="1"/>
  <c r="E13"/>
  <c r="K43"/>
  <c r="D43"/>
  <c r="E43"/>
  <c r="F43"/>
  <c r="G43"/>
  <c r="H43"/>
  <c r="C43"/>
  <c r="J69"/>
  <c r="J70"/>
  <c r="J71"/>
  <c r="I69"/>
  <c r="I70"/>
  <c r="I71"/>
  <c r="I18"/>
  <c r="J18"/>
  <c r="K15"/>
  <c r="D16"/>
  <c r="D15" s="1"/>
  <c r="E16"/>
  <c r="F16"/>
  <c r="G16"/>
  <c r="G15" s="1"/>
  <c r="H16"/>
  <c r="H15" s="1"/>
  <c r="E15"/>
  <c r="I43" l="1"/>
  <c r="J43"/>
  <c r="J16"/>
  <c r="F15"/>
  <c r="I16"/>
  <c r="K36"/>
  <c r="K35" s="1"/>
  <c r="C37"/>
  <c r="I37" s="1"/>
  <c r="I34"/>
  <c r="D36"/>
  <c r="E36"/>
  <c r="F36"/>
  <c r="F35" s="1"/>
  <c r="G36"/>
  <c r="G35" s="1"/>
  <c r="H36"/>
  <c r="H35" s="1"/>
  <c r="C36"/>
  <c r="C35" s="1"/>
  <c r="J15" l="1"/>
  <c r="F13"/>
  <c r="J36"/>
  <c r="I36"/>
  <c r="D35"/>
  <c r="D13" s="1"/>
  <c r="E35"/>
  <c r="I35" l="1"/>
  <c r="J13"/>
  <c r="J35"/>
  <c r="I38" l="1"/>
  <c r="J34"/>
  <c r="J33"/>
  <c r="I33"/>
  <c r="J31"/>
  <c r="C31"/>
  <c r="C15" s="1"/>
  <c r="J28"/>
  <c r="I28"/>
  <c r="J29"/>
  <c r="I29"/>
  <c r="J27"/>
  <c r="I27"/>
  <c r="J26"/>
  <c r="I26"/>
  <c r="J25"/>
  <c r="I25"/>
  <c r="J24"/>
  <c r="I24"/>
  <c r="J23"/>
  <c r="I23"/>
  <c r="J22"/>
  <c r="I22"/>
  <c r="J21"/>
  <c r="I21"/>
  <c r="J20"/>
  <c r="I20"/>
  <c r="J19"/>
  <c r="I19"/>
  <c r="G72"/>
  <c r="G42" s="1"/>
  <c r="G11" s="1"/>
  <c r="C72"/>
  <c r="C42" s="1"/>
  <c r="I61"/>
  <c r="D72"/>
  <c r="D42" s="1"/>
  <c r="J73"/>
  <c r="I73"/>
  <c r="J45"/>
  <c r="J46"/>
  <c r="J47"/>
  <c r="J48"/>
  <c r="J49"/>
  <c r="J50"/>
  <c r="J51"/>
  <c r="J52"/>
  <c r="J53"/>
  <c r="J54"/>
  <c r="J55"/>
  <c r="J56"/>
  <c r="J57"/>
  <c r="J58"/>
  <c r="J59"/>
  <c r="J60"/>
  <c r="J61"/>
  <c r="J62"/>
  <c r="J63"/>
  <c r="J64"/>
  <c r="J65"/>
  <c r="J66"/>
  <c r="J67"/>
  <c r="J68"/>
  <c r="J74"/>
  <c r="J75"/>
  <c r="J76"/>
  <c r="J77"/>
  <c r="J78"/>
  <c r="J79"/>
  <c r="J80"/>
  <c r="J81"/>
  <c r="J82"/>
  <c r="J83"/>
  <c r="J84"/>
  <c r="J85"/>
  <c r="J86"/>
  <c r="J87"/>
  <c r="J88"/>
  <c r="J89"/>
  <c r="J90"/>
  <c r="J91"/>
  <c r="J92"/>
  <c r="J93"/>
  <c r="J94"/>
  <c r="J95"/>
  <c r="J96"/>
  <c r="J97"/>
  <c r="J98"/>
  <c r="J99"/>
  <c r="J100"/>
  <c r="J101"/>
  <c r="J102"/>
  <c r="J103"/>
  <c r="J104"/>
  <c r="I45"/>
  <c r="I46"/>
  <c r="I47"/>
  <c r="I48"/>
  <c r="I49"/>
  <c r="I50"/>
  <c r="I51"/>
  <c r="I52"/>
  <c r="I53"/>
  <c r="I54"/>
  <c r="I55"/>
  <c r="I56"/>
  <c r="I57"/>
  <c r="I58"/>
  <c r="I59"/>
  <c r="I60"/>
  <c r="I62"/>
  <c r="I63"/>
  <c r="I64"/>
  <c r="I65"/>
  <c r="I66"/>
  <c r="I67"/>
  <c r="I68"/>
  <c r="I74"/>
  <c r="I75"/>
  <c r="I76"/>
  <c r="I77"/>
  <c r="I78"/>
  <c r="I79"/>
  <c r="I80"/>
  <c r="I81"/>
  <c r="I82"/>
  <c r="I83"/>
  <c r="I84"/>
  <c r="I85"/>
  <c r="I86"/>
  <c r="I87"/>
  <c r="I88"/>
  <c r="I89"/>
  <c r="I90"/>
  <c r="I91"/>
  <c r="I92"/>
  <c r="I93"/>
  <c r="I94"/>
  <c r="I95"/>
  <c r="I96"/>
  <c r="I97"/>
  <c r="I98"/>
  <c r="I99"/>
  <c r="I100"/>
  <c r="I101"/>
  <c r="I102"/>
  <c r="I103"/>
  <c r="I104"/>
  <c r="I44"/>
  <c r="J44"/>
  <c r="H72"/>
  <c r="H42" s="1"/>
  <c r="H11" s="1"/>
  <c r="F72"/>
  <c r="F42" s="1"/>
  <c r="F11" s="1"/>
  <c r="E72"/>
  <c r="E42" s="1"/>
  <c r="E11" s="1"/>
  <c r="C13" l="1"/>
  <c r="C11"/>
  <c r="I11" s="1"/>
  <c r="J42"/>
  <c r="D40"/>
  <c r="J40" s="1"/>
  <c r="D11"/>
  <c r="J11" s="1"/>
  <c r="I42"/>
  <c r="C40"/>
  <c r="I40" s="1"/>
  <c r="I31"/>
  <c r="J72"/>
  <c r="I72"/>
  <c r="I15" l="1"/>
  <c r="I13"/>
  <c r="K40"/>
  <c r="K11" s="1"/>
  <c r="J17"/>
  <c r="I17"/>
</calcChain>
</file>

<file path=xl/sharedStrings.xml><?xml version="1.0" encoding="utf-8"?>
<sst xmlns="http://schemas.openxmlformats.org/spreadsheetml/2006/main" count="280" uniqueCount="277">
  <si>
    <t>в том числе:</t>
  </si>
  <si>
    <t>1.</t>
  </si>
  <si>
    <t>2.</t>
  </si>
  <si>
    <t>№ п/п</t>
  </si>
  <si>
    <t>(наименование федеральной целевой программы, государственный заказчик-координатор (государственный заказчик)</t>
  </si>
  <si>
    <t>Форма № 3</t>
  </si>
  <si>
    <t>Наименование строек, объектов, мероприятий по направлению «капитальные вложения»</t>
  </si>
  <si>
    <t>Федеральный бюджет</t>
  </si>
  <si>
    <t>Бюджеты субъектов РФ и местные бюджеты</t>
  </si>
  <si>
    <t>Внебюджетные источники</t>
  </si>
  <si>
    <t>Общий объем финансирования</t>
  </si>
  <si>
    <t>Освоено с начала года за счет всех источников</t>
  </si>
  <si>
    <t>Всего по ФЦП:</t>
  </si>
  <si>
    <t>Бюджетные инвестиции, всего</t>
  </si>
  <si>
    <t>3.</t>
  </si>
  <si>
    <t>Обобщенные показатели
(тыс. рублей)</t>
  </si>
  <si>
    <t>Направление I "Модернизация системы организации воздушного движения":</t>
  </si>
  <si>
    <t>Строительство позиции и установка доплеровского метеорологического локатора в районе аэродрома Элиста, г. Элиста, Республика Калмыкия</t>
  </si>
  <si>
    <t>«Модернизация Единой системы организации воздушного движения Российской Федерации (2009-2020 годы)»,
Министерство транспорта Российской Федерации</t>
  </si>
  <si>
    <t>Создание укрупненных центров Единой системы организации воздушного движения Российской Федерации, в том числе:</t>
  </si>
  <si>
    <t>Разработка и внедрение унифицированных автоматизированных систем планирования использования воздушного пространства</t>
  </si>
  <si>
    <r>
      <t xml:space="preserve">    </t>
    </r>
    <r>
      <rPr>
        <b/>
        <sz val="10"/>
        <rFont val="Times New Roman"/>
        <family val="1"/>
        <charset val="204"/>
      </rPr>
      <t xml:space="preserve"> в том числе:</t>
    </r>
  </si>
  <si>
    <t>2.1.</t>
  </si>
  <si>
    <t>2.1.1</t>
  </si>
  <si>
    <t>техническое перевооружение Хабаровского укрупненного центра, включая оснащение автоматизированной системой организации воздушного движения, г.Хабаровск</t>
  </si>
  <si>
    <t>2.2</t>
  </si>
  <si>
    <t>Модернизация сети авиационной электросвязи и передачи данных, создание инфраструктуры перспективной цифровой сети авиационной электросвязи</t>
  </si>
  <si>
    <t xml:space="preserve">Заместитель Министра транспорта 
Российской Федерации                                      _______________________ </t>
  </si>
  <si>
    <t>Совершенствование аэронавигационного обслуживания полетов в районе аэродромов и на воздушных трассах</t>
  </si>
  <si>
    <t>Техническое перевооружение АМСГ II разряда Курск, аэропорт Курск, г. Курск</t>
  </si>
  <si>
    <t>Техническое перевооружение АМСГ Николаевск-на-Амуре, аэропорт Николаевск-на-Амуре, г. Николаевск-на-Амуре, Хабаровский край</t>
  </si>
  <si>
    <t>Техническое перевооружение АМЦ Чита, аэропорт Чита, г. Чита, Забайкальский край</t>
  </si>
  <si>
    <t>Техническое перевооружение авиационной метеорологической станции гражданской Киренск, аэропорт Киренск, г. Киренск, включая установку: автоматизированной метеорологической измерительной системы с центральным устройством и датчиками для измерения параметров погоды на аэродроме, комплекса приема и обработки бортовой погоды, системы для проведения брифинга, программно-аппаратных комплексов дистанционного обучения авиаметспециалистов, средств отображения метеорологической информации</t>
  </si>
  <si>
    <t>Техническое перевооружение авиационного метеорологического центра Екатеринбург, аэропорт Кольцово, г. Екатеринбург, включая: замену автоматизированной метеорологической измерительной системы и частичную замену датчиков для измерения параметров погоды с учетом двух взлетно-посадочных полос; установку системы интеграции с комплексом средств автоматизации управления воздушным движением, рабочей станции метеорологической автоматизированной радиолокационной сети, комплексов приема и обработки бортовой погоды, автоматизированных рабочих мест, системы для проведения брифинга, системы прогнозирования с реализацией расчетных методов прогнозов опасных для полетов авиации явлений погоды, программно-аппаратных комплексов дистанционного обучения авиаметспециалистов, средств отображения метеорологической информации</t>
  </si>
  <si>
    <t>Главный центр информационных технологий и метеорологического обслуживания авиации Федеральной службы по гидрометеорологии и мониторингу окружающей среды, г. Москва</t>
  </si>
  <si>
    <t>Источники и объемы финансирования за 2014 год                                                                                                                        (тыс. рублей)</t>
  </si>
  <si>
    <t>Предусмот-рено утвержден-ной ФЦП на 2014 год</t>
  </si>
  <si>
    <t>Предусмот-рено утвержденной ФЦП на 2014 год</t>
  </si>
  <si>
    <t>Предусмотрено на 2014 год</t>
  </si>
  <si>
    <t xml:space="preserve">     в том числе:</t>
  </si>
  <si>
    <t xml:space="preserve">Федеральное государственное бюджетное учреждение "Центральная аэрологическая обсерватория", г.Долгопрудный, Московская область </t>
  </si>
  <si>
    <t>3.1.</t>
  </si>
  <si>
    <t xml:space="preserve">Строительство позиции и установка доплеровского метеорологического локатора в районе аэродрома Чебоксары, г. Чебоксары  </t>
  </si>
  <si>
    <t>3.2.</t>
  </si>
  <si>
    <t>Строительство позиции и установка доплеровского метеорологического локатора в районе аэродрома Владимир, г. Владимир</t>
  </si>
  <si>
    <t>3.3.</t>
  </si>
  <si>
    <t>Строительство позиции и установка доплеровского метеорологического локатора в районе аэродрома Рязань, г. Рязань</t>
  </si>
  <si>
    <t>3.4.</t>
  </si>
  <si>
    <t>Строительство позиции и установка доплеровского метеорологического локатора в районе аэродрома Йошкар-Ола, г.Йошкар-Ола</t>
  </si>
  <si>
    <t>3.5.</t>
  </si>
  <si>
    <t>Строительство позиции и установка доплеровского метеорологического локатора в районе аэродрома Саранск, г. Саранск</t>
  </si>
  <si>
    <t>3.6.</t>
  </si>
  <si>
    <t>Строительство позиции и установка доплеровского метеорологического локатора в районе аэродрома Геленджик, г. Геленджик</t>
  </si>
  <si>
    <t xml:space="preserve">работы введутся в соответствии с календарым планом  и договором № РЛ-11/12-ГЛ  от 30.03.12. </t>
  </si>
  <si>
    <t>3.7.</t>
  </si>
  <si>
    <t xml:space="preserve">работы введутся в соответствии с календарым планом  и договором № РЛ-14/12-ЭЛ  от 30.03.12.  </t>
  </si>
  <si>
    <t>3.8.</t>
  </si>
  <si>
    <t>Строительство позиции и установка доплеровского метеорологического локатора в районе аэродрома Астрахань,  г.Астрахань</t>
  </si>
  <si>
    <t>3.9.</t>
  </si>
  <si>
    <t>Строительство позиции и установка доплеровского метеорологического локатора в районе аэродрома Калуга, г. Калуга</t>
  </si>
  <si>
    <t>3.10.</t>
  </si>
  <si>
    <t>Строительство позиции и установка доплеровского метеорологического локатора в районе аэродрома Тверь (Мигалово), г. Тверь</t>
  </si>
  <si>
    <t>3.11.</t>
  </si>
  <si>
    <t xml:space="preserve">Строительство позиции и установка доплеровского метеорологического локатора в районе аэродрома Махачкала, г. Махачкала </t>
  </si>
  <si>
    <t>3.12.</t>
  </si>
  <si>
    <t>Строительство позиции и установка доплеровского метеорологического локатора в районе аэродрома Кемерово, г. Кемерово</t>
  </si>
  <si>
    <t>3.13.</t>
  </si>
  <si>
    <t>Строительство позиции и установка доплеровского метеорологического локатора в районе аэродрома Томск, г. Томск</t>
  </si>
  <si>
    <t>3.14.</t>
  </si>
  <si>
    <t>Строительство позиции и установка доплеровского метеорологического локатора в районе аэродрома Колпашево, г. Колпашево, Томская область</t>
  </si>
  <si>
    <t>3.15.</t>
  </si>
  <si>
    <t>Строительство позиции и установка доплеровского метеорологического локатора в районе аэродрома Горно-Алтайск, г.Горно-Алтайск, Томская область</t>
  </si>
  <si>
    <t>3.16.</t>
  </si>
  <si>
    <t>Строительство позиции и установка доплеровского метеорологического локатора в районе аэродрома Новгород , г.Великий Новгород</t>
  </si>
  <si>
    <t>работы введутся в соответствии с календарым планом  и договором  № РЛ-17/13-НВГ от 27.02.13.</t>
  </si>
  <si>
    <t>3.17.</t>
  </si>
  <si>
    <t>Строительство позиции и установка доплеровского метеорологического локатора в районе аэродрома Сыктывкар, г. Сыктывкар, Республика Коми</t>
  </si>
  <si>
    <t>3.18.</t>
  </si>
  <si>
    <t>Строительство позиции и установка доплеровского метеорологического локатора в районе аэродрома Ухта, г. Ухта, Республика Коми</t>
  </si>
  <si>
    <t>3.19.</t>
  </si>
  <si>
    <t>Строительство позиции и установка доплеровского метеорологического локатора в районе аэродрома Ульяновск (Центральный), г. Ульяновск</t>
  </si>
  <si>
    <t>3.20.</t>
  </si>
  <si>
    <t>Строительство позиции и установка доплеровского метеорологического локатора в районе аэродрома Пенза, г.Пенза</t>
  </si>
  <si>
    <t>3.21.</t>
  </si>
  <si>
    <t>Строительство позиции и установка доплеровского метеорологического локатора в районе аэродрома Красный Кут, г.Красный Кут, Саратовская область.</t>
  </si>
  <si>
    <t>3.22.</t>
  </si>
  <si>
    <t>Строительство позиции и установка доплеровского метеорологического локатора в районе аэродрома Кольцово, г. Екатеринбург</t>
  </si>
  <si>
    <t>3.23.</t>
  </si>
  <si>
    <t>Строительство позиции и установка доплеровского метеорологического локатора в районе аэродрома Североуральск, г.Североуральск, Свердловская область</t>
  </si>
  <si>
    <t>3.24.</t>
  </si>
  <si>
    <t>3.25.</t>
  </si>
  <si>
    <t>Федеральное государственное бюджетное учреждение  "Главный центр информационных технологий и метеорологического обслуживания авиации Федеральной службы по гидрометеорологии и мониторингу окружающей среды " (ФГБУ "Авиаметтелеком Росгидромета"), г. Москва</t>
  </si>
  <si>
    <t>3.26.</t>
  </si>
  <si>
    <t>Техническое перевооружение АМСГ II разряда Йошкар-Ола, аэропорт Йошкар-Ола, г. Йошкар-Ола, Республика Марий Эл</t>
  </si>
  <si>
    <t>3.27.</t>
  </si>
  <si>
    <t>3.28.</t>
  </si>
  <si>
    <t>Техническое перевооружение АМСГ Тамбов, аэропорт Тамбов, г. Тамбов</t>
  </si>
  <si>
    <t>3.29.</t>
  </si>
  <si>
    <t>Техническое перевооружение АМСГ Ярославль, аэропорт Ярославль (Туношна), Ярославская область</t>
  </si>
  <si>
    <t>3.30.</t>
  </si>
  <si>
    <t>Техническое перевооружение АМСГ Таганрог, аэропорт Таганрог, г. Таганрог, Ростовская область</t>
  </si>
  <si>
    <t>3.31.</t>
  </si>
  <si>
    <t>Техническое перевооружение АМЦ Южно-Сахалинск, аэропорт Южно-Сахалинск, г. Южно-Сахалинск</t>
  </si>
  <si>
    <t>3.32.</t>
  </si>
  <si>
    <t>3.33.</t>
  </si>
  <si>
    <t>Техническое перевооружение АМСГ Ноглики, аэропорт Ноглики, пос. Ноглики, Сахалинская область</t>
  </si>
  <si>
    <t>3.34.</t>
  </si>
  <si>
    <t>Техническое перевооружение ОГ Тында, аэропорт Тында, г. Тында, Хабаровский край</t>
  </si>
  <si>
    <t>3.35.</t>
  </si>
  <si>
    <t>Техническое перевооружение АМСГ Анадырь, аэропорт Анадырь, г. Анадырь, Чукотский АО</t>
  </si>
  <si>
    <t>3.36.</t>
  </si>
  <si>
    <t>Техническое перевооружение АМСГ Усть-Камчатск, аэропорт Усть-Камчатск, пос. Усть-Камчатск, Камчатский край</t>
  </si>
  <si>
    <t>3.37.</t>
  </si>
  <si>
    <t>Техническое перевооружение АМСГ Тигиль, аэропорт Тигиль, с. Тигиль, Камчатский край</t>
  </si>
  <si>
    <t>3.38.</t>
  </si>
  <si>
    <t>Техническое перевооружение АМСГ Калининград, аэропорт Калининград (Храброво), г. Калининград</t>
  </si>
  <si>
    <t>3.39.</t>
  </si>
  <si>
    <t>Техническое перевооружение АМЦ Иркутск, аэропорт Иркутск, г. Иркутск</t>
  </si>
  <si>
    <t>3.40.</t>
  </si>
  <si>
    <t>3.41.</t>
  </si>
  <si>
    <t>Техническое перевооружение АМСГ Братск, аэропорт Братск, г. Братск, Иркутская область</t>
  </si>
  <si>
    <t>3.42.</t>
  </si>
  <si>
    <t>3.43.</t>
  </si>
  <si>
    <t>Техническое перевооружение зонального АМЦ Новосибирск, аэропорт Толмачево, г. Обь-4, Новосибирская область</t>
  </si>
  <si>
    <t>3.44.</t>
  </si>
  <si>
    <t>Техническое перевооружение АМСГ Кемерово, аэропорт Кемерово, г. Кемерово</t>
  </si>
  <si>
    <t>3.45.</t>
  </si>
  <si>
    <t>Техническое перевооружение АМСГ Томск, аэропорт Томск (Богашево), п. Аэропорт, Томский район, Томская область</t>
  </si>
  <si>
    <t>3.46.</t>
  </si>
  <si>
    <t xml:space="preserve">Техническое перевооружение АМЦ Красноярск, аэропорт Емельяново, г. Красноярск </t>
  </si>
  <si>
    <t>3.47.</t>
  </si>
  <si>
    <t>Техническое перевооружение АМЦ Пулково, аэропорт Пулково, г. Санкт-Петербург</t>
  </si>
  <si>
    <t>3.48.</t>
  </si>
  <si>
    <t>Техническое перевооружение АМЦ Сыктывкар, аэропорт Сыктывкар, г. Сыктывкар</t>
  </si>
  <si>
    <t>3.49.</t>
  </si>
  <si>
    <t>Техническое перевооружение АМСГ II разряда Васьково, аэропорт Васьково, г. Архангельск</t>
  </si>
  <si>
    <t>3.50.</t>
  </si>
  <si>
    <t>Техническое перевооружение авиационного метеорологического центра Самара, аэропорт Курумоч, г. Самара, включая: замену автоматизированной метеорологической измерительной системы и частичную замену  датчиков для измерения параметров погоды с учетом двух взлетно-посадочных полос; установку системы интеграции с комплексом средств автоматизации управления воздушным движением, рабочей станции метеорологической автоматизированной радиолокационной сети, комплексов приема и обработки бортовой погоды, автоматизированных рабочих мест, систем для проведения брифинга; системы прогнозирования с реализацией расчетных методов прогнозов опасных для полетов авиации явлений погоды, программно-аппаратных комплексов дистанционного обучения авиаметспециалистов, средств отображения метеорологической информации</t>
  </si>
  <si>
    <t>3.51.</t>
  </si>
  <si>
    <t>Техническое перевооружение АМСГ I разряда Оренбург, аэропорт Оренбург, г. Оренбург</t>
  </si>
  <si>
    <t>3.52.</t>
  </si>
  <si>
    <t>Техническое перевооружение АМСГ II разряда Орск, аэропорт Орск, г. Орск, Оренбургская область</t>
  </si>
  <si>
    <t>3.53.</t>
  </si>
  <si>
    <t>Техническое перевооружение АМСГ I разряда Ульяновск, аэропорт Ульяновск (Баратаевка), г. Ульяновск</t>
  </si>
  <si>
    <t>3.54.</t>
  </si>
  <si>
    <t>Техническое перевооружение АМЦ Ханты-Мансийск, аэропорт Ханты-Мансийск, г. Ханты-Мансийск, Ханты-Мансийский автономный округ-Югра</t>
  </si>
  <si>
    <t>3.55.</t>
  </si>
  <si>
    <t>Техническое перевооружение АМСГ II разряда Ноябрьск, аэропорт Ноябрьск, г. Ноябрьск, Ямало-Ненецкий автономный округ</t>
  </si>
  <si>
    <t>3.56.</t>
  </si>
  <si>
    <t>3.57.</t>
  </si>
  <si>
    <t>Субсидии в объекты гос. собственности РФ, всего</t>
  </si>
  <si>
    <t>работы введутся в соответствии с гос.контрактом  № 1- СМР от 27.12.10.</t>
  </si>
  <si>
    <t>Строительство позиции и установка доплеровского метеорологического локатора в районе аэродрома Надым,  г.Надым, Ямало-Ненецкий автономный округ</t>
  </si>
  <si>
    <t>Строительство позиции и установка доплеровского метеорологического локатора  в районе аэродрома Охотск, г.Охотск, Хабаровский край</t>
  </si>
  <si>
    <t>2.1.1.</t>
  </si>
  <si>
    <t>Реконструкция и техническое перевооружение Калининградского центра ЕС ОрВД, включая поставку оборудования, не входящего в смету стройки, г. Калининград, Калининградская область</t>
  </si>
  <si>
    <t>2.1.2.</t>
  </si>
  <si>
    <t>2.1.3.</t>
  </si>
  <si>
    <t>2.1.4.</t>
  </si>
  <si>
    <t>2.1.5.</t>
  </si>
  <si>
    <t>2.1.6.</t>
  </si>
  <si>
    <t>Техническое перевооружение Ростовского укрупненного центра, включая замену автоматизированной системы организации воздушного движения, г. Ростов-на-Дону</t>
  </si>
  <si>
    <t>2.1.7.</t>
  </si>
  <si>
    <t>Строительство технологического здания и оснащение автоматизированной системой организации воздушного движения Санкт-Петербургского укрупненного центра ЕС ОрВД, г. Санкт-Петербург</t>
  </si>
  <si>
    <t>2.1.8.</t>
  </si>
  <si>
    <t>2.1.9.</t>
  </si>
  <si>
    <t>2.1.10.</t>
  </si>
  <si>
    <t>Техническое перевооружение Якутского укрупненного центра ЕС ОрВД, включая оснащение автоматизированной системой организации воздушного движения, г. Якутск</t>
  </si>
  <si>
    <t xml:space="preserve">Проходят согласования между Государственным заказчиком и застройщиком договор на разработку технического проекта автоматизированной системы организации воздушного движения, устраняются замечания к техническому заданию.
Ведется подготовка договора на оснащение автоматизированной системы организации воздушного движения.
Запрошена ведомость поставки автоматизированной системы организации воздушного движения и спецификации изготовления 2014 года согласно
техническому заданию на  автоматизированную систему организации воздушного движения, монтажные и пуско-наладочные работы
Ведется подготовка договора на проверку смет.
</t>
  </si>
  <si>
    <t>Строительство технологического здания и оснащение автоматизированной системой организации воздушного движения Тюменского укрупненного центра ЕС ОрВД, г. Тюмень</t>
  </si>
  <si>
    <t>Реконструкция и техническое перевооружение Магаданского укрупненного центра ЕС ОрВД, включая строительство технологического здания  (площадью до 1300 кв.м), г. Магадан, Магаданская область</t>
  </si>
  <si>
    <t>Строительство технологического здания и оснащение автоматизированной системой организации воздушного движения Екатеринбургского укрупненного центра ЕС ОрВД, г. Екатеринбург</t>
  </si>
  <si>
    <t>2.3.</t>
  </si>
  <si>
    <t>2.4.</t>
  </si>
  <si>
    <t>Строительство зданий и сооружений для размещения авиационного поисково-спасательного центра с координационным центром поиска и спасания,г.Петропавловск-Камчатский.ПИР.</t>
  </si>
  <si>
    <t>Строительство зданий и сооружений авиационных поисково-спасательных центров единой системы авиационно-космического поиска и спасания для эффективной организации поисково-спасательной службы и обеспечения координации проведения поисково-спасательных операций в пределах зоны поиска и спасения</t>
  </si>
  <si>
    <t>2.5.2.</t>
  </si>
  <si>
    <t>2.5.1.</t>
  </si>
  <si>
    <t>2.5.</t>
  </si>
  <si>
    <t>Направление III "Развитие единой системы авиационно-космического поиска и спасания"</t>
  </si>
  <si>
    <t>Направление II "Развитие метеорологического обеспечения аэронавигации"</t>
  </si>
  <si>
    <t>Реконструкция технологического здания (площадью 1280 кв. м) и техническое перевооружение Иркутского укрупненного центра ЕС ОрВД, включая оснащение  автоматизированной системой организации воздушного движения,                                              г. Иркутск, Иркутская область</t>
  </si>
  <si>
    <t>Реконструкция технологического здания (площадью 2800 кв. м) и техническое перевооружение Самарского укрупненного центра ЕС ОрВД, включая оснащение автоматизированной системой организации воздушного движения,                                                            г. Самара</t>
  </si>
  <si>
    <t>Реконструкция технологического здания и техническое перевооружение Новосибирского укрупненного центра ЕС ОрВД, включая оснащение автоматизированной системой организации воздушного движения,                                                      г. Новосибирск</t>
  </si>
  <si>
    <t>Техническое перевооружение Якутского укрупненного центра ЕС ОрВД, включая оснащение автоматизированной системой организации воздушного движения,                                                                                          г. Якутск</t>
  </si>
  <si>
    <t>Строительство зданий и сооружений для размещения авиационного поисково-спасательного центра с координационным центром поиска и спасания, г. Хабаровск</t>
  </si>
  <si>
    <t>Строительство позиции и установка доплеровского метеорологического локатора  в аэропорту Ростов-на-Дону, г.Ростов-на-Дону</t>
  </si>
  <si>
    <t>Строительство позиции и установка доплеровского метеорологического локатора  в районе аэродрома Орел, г.Орел</t>
  </si>
  <si>
    <t>Строительство позиции и установка доплеровского метеорологического локатора  в районе аэродрома Тула, г.Тула</t>
  </si>
  <si>
    <t>работы введутся в соответствии с календарым планом  и договором № РЛ-20/13-УХТ от 17.04.13.</t>
  </si>
  <si>
    <t xml:space="preserve">работы введутся в соответствии с календарым планом  и договором № РЛ-18/12-УЛ  от 30.03.12. </t>
  </si>
  <si>
    <t>3.58.</t>
  </si>
  <si>
    <t>3.59.</t>
  </si>
  <si>
    <t>3.60.</t>
  </si>
  <si>
    <t>Бюджетные назначения по программе на 2014 год</t>
  </si>
  <si>
    <t>Работы ведутся согласно календарного плана к договору №36/14 от 15.10.2013г.  Подписано доп.соглашение № 2 от 24.04.2014. Заключен договор № ИА-13-302-1695(926081) от 05.03.2014 г. на осуществление технологического присоединения к электрическим сетям.</t>
  </si>
  <si>
    <t>Заключен договор № 19-14  от 25.03.2014 г. Выполняются ПИР.</t>
  </si>
  <si>
    <t>Заключен договор № 13-14  от 25.03.2014 г. Выполняются ПИР.</t>
  </si>
  <si>
    <t>Заключен договор № 5-14  от 25.03.2014 г. Выполняются ПИР.</t>
  </si>
  <si>
    <t>Заключен договор № 7-14  от 25.03.2014 г. Выполняются ПИР.</t>
  </si>
  <si>
    <t>Заключен договор № 6-14  от 25.03.2014 г. Выполняются ПИР.</t>
  </si>
  <si>
    <t>Заключен договор № 8-14  от 25.03.2014 г. Выполняются ПИР.</t>
  </si>
  <si>
    <t>Заключен договор № 15-14  от 25.03.2014 г. Выполняются ПИР.</t>
  </si>
  <si>
    <t>Заключен договор № 17-14  от 25.03.2014 г. Выполняются ПИР.</t>
  </si>
  <si>
    <t xml:space="preserve">Заключен договор № 10-14  от 25.03.2014 г. Выполняются ПИР. </t>
  </si>
  <si>
    <t>Работы ведутся согласно календарного плана к  договору №45-11 от 26.12.11г.  Подписано доп.соглашение №6 от 24.04.2014. Выполняются монтажные и пуско-наладочные работы.</t>
  </si>
  <si>
    <t>Заключен договор № 11-14  от 25.03.2014 г. Выполняются ПИР.</t>
  </si>
  <si>
    <t>Заключен договор № 14-14  от 25.03.2014 г. Выполняются ПИР.</t>
  </si>
  <si>
    <t>Заключен договор №16-14  от 25.03.2014 г. Выполняются ПИР.</t>
  </si>
  <si>
    <t>Заключен договор № 9-14   от 25.03.2014 г. Выполняются ПИР.</t>
  </si>
  <si>
    <t>Заключен договор №18-14  от 25.03.2014 г. Выполняются ПИР</t>
  </si>
  <si>
    <t>Заключен договор №12-14  от 25.03.2014 г. Выполняются ПИР.</t>
  </si>
  <si>
    <t>Работы ведутся согласно календарного плана к договору №16/12 от 27.11.2012г. Подписано доп.соглашение №4 от 15.05.2014г. ГГЭ проводится проверка достоверности определения сметной стоимости (договор №29-14 от 5.06.2014). Выполняются монтажные и пуско-наладочные работы.</t>
  </si>
  <si>
    <t xml:space="preserve">Проводится процедура подписания дополнительного соглашения к контракту №РЛ-16/12-ТУЛ от 30.03.2012г. </t>
  </si>
  <si>
    <t xml:space="preserve">Проводится процедура подписания дополнительного соглашения к контракту №РЛ-12/12-ОР от 30.03.2012г. </t>
  </si>
  <si>
    <t xml:space="preserve">Проводится процедура подписания дополнительного соглашения к контракту №07Г/10/Упр/1Рц от 27.12.2010г. </t>
  </si>
  <si>
    <t xml:space="preserve">подписан договор № РЛ-2/14-ОХТ  от 30.06.2014 с генеральным подрядчиком ОАО «Концерн ПВО «Алмаз-Антей» </t>
  </si>
  <si>
    <t xml:space="preserve">подписан договор № РЛ-9/14-НАД от 30.06.2014 с  генеральным подрядчиком ОАО «Концерн ПВО «Алмаз-Антей» </t>
  </si>
  <si>
    <t xml:space="preserve">подписан договор № РЛ-4/14-СЕВ от 30.06.2014 с  генеральны подрядчиком ОАО «Концерн ПВО «Алмаз-Антей»  </t>
  </si>
  <si>
    <t xml:space="preserve">подписан договор № РЛ-3/14-ЕКТ от 30.06.2014  с генеральным подрядчиком ОАО «Концерн ПВО «Алмаз-Антей» </t>
  </si>
  <si>
    <t xml:space="preserve">подписан договор № РЛ-8/14-СКТ от 30.06.2014 с генеральным подрядчиком ОАО «Концерн ПВО «Алмаз-Антей» </t>
  </si>
  <si>
    <t xml:space="preserve">подписан договор № РЛ-1/14-ГОР  от 30.06.2014 с генеральным подрядчиком ОАО «Концерн ПВО «Алмаз-Антей» </t>
  </si>
  <si>
    <t xml:space="preserve">подписан договор № РЛ-7/14-КЛП от 30.06.2014 с генеральным подрядчиком ОАО «Концерн ПВО «Алмаз-Антей» </t>
  </si>
  <si>
    <t xml:space="preserve">подписан договор № РЛ-6/14-ТОМ от 30.06.2014 с  генеральным подрядчиком ОАО «Концерн ПВО «Алмаз-Антей» </t>
  </si>
  <si>
    <t xml:space="preserve">подписан договор № РЛ-5/14-КЕМ от 30.06.2014 с генеральным подрядчиком ОАО «Концерн ПВО «Алмаз-Антей» </t>
  </si>
  <si>
    <t>работы ведутся в соответствии с календарым планом  и договором №РЛ-25/12-ТВ  от 15.12.12.  Выполнены ПИР.</t>
  </si>
  <si>
    <t xml:space="preserve">работы введутся в соответствии с календарым планом  и договором № РЛ-13/12-САР  от 30.03.12.  Выполнены ПИР. </t>
  </si>
  <si>
    <t xml:space="preserve">работы введутся в соответствии с календарым планом  и договором № РЛ-11/13-ВЛ от 27.02.13.  Выполнены ПИР. </t>
  </si>
  <si>
    <t xml:space="preserve">Проведены строительно-монтажные работы системы вентиляции и кондиционирования. 
Финансирование предусмотрено переходящим остатком денежных средств с 2013 года и включено  в уточненный План мероприятий по ФЦП "Модернизация Единой системы организации воздушного движения Российской Федерации (2009-2020 годы)".
Уровень технической готовности 100%     </t>
  </si>
  <si>
    <t>Подготовлен проект технического задания на автоматизированную систему организации воздушного движения Екатеринбургского УЦ, а также расчет минимальной стоимости оснащения автоматизированной системы организации воздушного движения.
Ведутся работы по разработке проектной документации в соответствии с дополнительным соглашением.
Выплачен аванс на выполнение дополнительных работ по проектно-изыскательским работам.</t>
  </si>
  <si>
    <t>Техническое перевооружение Красноярского укрупненного центра ЕС ОрВД, включая оснащение автоматизированной системой организации воздушного движения, г. Красноярск</t>
  </si>
  <si>
    <t>На совещании 30.05.2014 под председательством руководителя Росавиации А.В. Нерадько ОАО «Концерн ПВО «Алмаз-Антей» заверил в намерении выполнить договор строительного подряда. Решением ОАО «Концерна ПВО «Алмаз-Антей» головным подрядчиком в рамках исполнения обязательств по договору строительного подряда №15-06-13 от 26.06.2013 определено ОАО «НПО «ЛЭМЗ».</t>
  </si>
  <si>
    <t xml:space="preserve">На совещании 30.05.2014 под председательством руководителя Росавиации А.В. Нерадько ОАО «Концерн ПВО «Алмаз-Антей» заявил о намерении представить конкретные предложения по выполнению корректировки проекта с учетом требований постановления Правительства РФ от 09.03.2013 №202 в рамках действующего контракта на выполнение проектно-изыскательских работ по АПСЦ.
</t>
  </si>
  <si>
    <t>4.</t>
  </si>
  <si>
    <t>Межбюджетные субсидии субъектам РФ, всего</t>
  </si>
  <si>
    <t>4.1.</t>
  </si>
  <si>
    <t>объект, мероприятие, (укрупненный инвестиционный проект)</t>
  </si>
  <si>
    <t>Исполнитель: Жило Елена Васильевна
Телефон:+7 (499) 262-48-40
e-mail:zhilo@ppp-transport.ru</t>
  </si>
  <si>
    <t>Результаты реализации программных мероприятий по направлению "капитальные вложения"                                                                                                                                                                                                                                                                                                                                                                 за 9 месяцев 2014 года в рамках федеральной целевой программы</t>
  </si>
  <si>
    <t>Кассовые 
расходы 
госзаказчика за 9 месяцев                 2014 года</t>
  </si>
  <si>
    <t>Фактические расходы за 9 месяцев           2014 года</t>
  </si>
  <si>
    <t>Фактические расходы                                  за 9 месяцев 2014 года</t>
  </si>
  <si>
    <t>Выполненные работы за 9 месяцев 2014 года                        
(в натуральных показателях)</t>
  </si>
  <si>
    <t>Кассовые расходы и фактические расходы за 9 месяцев                    2014 год</t>
  </si>
  <si>
    <t xml:space="preserve">работы ведутся в соответствии с календарным планом  и договором № РЛ-10/13-ЧЕБ от 27.02.13. Выполнены ПИР. Осуществлена поставка технологического оборудования и проведена оплата </t>
  </si>
  <si>
    <t xml:space="preserve">работы ведутся в соответствии с календарным планом  и договором  № РЛ-13/13-РЯЗ от 27.02.13. Выполнены ПИР. Осуществлена поставка технологического оборудования и проведена оплата </t>
  </si>
  <si>
    <t xml:space="preserve">работы ведутся в соответствии с календарным планом  и договором № РЛ-12/13-ЙОШ от 27.02.13. Выполнены ПИР. Осуществлена поставка технологического оборудования и проведена оплата </t>
  </si>
  <si>
    <t xml:space="preserve">работы ведутся в соответствии с календарным планом  и договором  № РЛ-14/13-КЛГ от 27.02.13. Выполнены ПИР. Осуществлена поставка технологического оборудования и проведена оплата </t>
  </si>
  <si>
    <t xml:space="preserve">работы ведутся в соответствии с календарным планом  и договором  №РЛ-16/13-МХЧ от 27.02.13. Выполнены ПИР, проектная документация направлена ГГЭ. Осуществлена поставка технологического оборудования и проведена оплата </t>
  </si>
  <si>
    <t>работы ведутся в соответствии с календарным планом  и договором  № РЛ-19/13-ПНЗ от 27.02.13. Выполнены ПИР. Осуществлена поставка технологического оборудования и проведена оплата .</t>
  </si>
  <si>
    <t xml:space="preserve">работы ведутся в соответствии с календарным планом  и договором  №РЛ-19/13-ПНЗ от 27.02.13. Выполнены ПИР. Осуществлена поставка технологического оборудования и проведена оплата </t>
  </si>
  <si>
    <t>Работы ведутся согласно календарного плана к договору №47-11 от 26.12.2011г. Подписано доп.соглашение №6 от 15.05.2014. Выполняются монтажные и пуско-наладочные работы. Договор заключен на проверку достоверности сметной стоимости.</t>
  </si>
  <si>
    <t>Работы ведутся согласно календарного плана к  договору №23/12 от 27.11.2012г. Подписано доп.соглашение №4 от 15.05.2014. Выполняются монтажные и пуско-наладочные работы. Заключен договор на проверку достоверности сметной стоимости</t>
  </si>
  <si>
    <t>Работы ведутся согласно календарного плана к  договору № 51-11 от 26.12.2011г. Подписано доп.соглашение №5 от 15.05.2014  Ведутся монтажные и пуско-наладочные работы. Заключен договор на проверку достоверности сметной стоимости</t>
  </si>
  <si>
    <t>Работы ведутся согласно календарного плана к  договору № 52-11 от 26.12.2011г. Подписано доп.соглашение № 5 от 15.05.2014. Ведутся монтажные и пуско-наладочные работы.  Заключен договор на проверку достоверности сметной стоимости</t>
  </si>
  <si>
    <t>Заключен договор № 20-14  от 25.03.2014 г. Выполняются ПИР. Заключен договор на поставку оборудования №47-14 от 25.07.2014. Оборудование поставлено, осуществлена оплата.</t>
  </si>
  <si>
    <t>Работы ведутся согласно календарного плана к  договору №21/12 от 27.11.2012г. Разрабатывается рабочая документация</t>
  </si>
  <si>
    <t>Работы ведутся согласно календарного плана к  договору №25/12 от 27.11.2012г. Подписано доп.соглашение №4 от 15.05.2014. Выполняются монтажные и пуско-наладочные работы. Заключен договор на проверку достоверности сметной стоимости</t>
  </si>
  <si>
    <t>Работы ведутся согласно календарного плана к  договору №49-11 от 26.12.2011г. Подписано доп.соглашение №7 от 15.05.2014. ГГЭ проведена проверка достоверности определения сметной стоимости (договор № С-14 от 5.06.2014), осуществлена оплата.</t>
  </si>
  <si>
    <t xml:space="preserve">Работы ведутся согласно календарного плана к  договору №24/12 от 27.11.2012г. Подписано доп.соглашение №4 от 15.05.2014. Выполняются монтажные и пуско-наладочные работы. Заключен договор на проверку достоверности сметной стоимости </t>
  </si>
  <si>
    <t>Работы ведутся согласно календарного плана к  договору №14/12 от 27.11.2012г. Подписано доп.соглашение №4 от 15.05.2014. Заключен договор на проверку достоверности сметной стоимости</t>
  </si>
  <si>
    <t xml:space="preserve">Работы ведутся согласно календарного плана к договору №15/12 от 27.11.2012г. Подписано доп.соглашение №4 от 15.05.2014. Выполняются монтажные и пуско-наладочные работы. Заключен договор на проверку достоверности сметной стоимости   </t>
  </si>
  <si>
    <t>Работы ведутся согласно календарного плана к договору №17/12 от 27.11.2012г. Подписано доп.соглашение №4 от 15.05.2014. Выполняются монтажные и пуско-наладочные работы. Заключен договор на поставку оборудования. Заключен договор на проверку достоверности сметной стоимости</t>
  </si>
  <si>
    <t>Работы ведутся согласно календарного плана к договору №22/12 от 27.11.2012г.  Подписано доп.соглашение №4 от 24.04.2014. Проводится закупка оборудования (договор №27/14 от 2.06.2014).  Начаты монтажные и пусконаладочные работы</t>
  </si>
  <si>
    <t>Работы ведутся согласно календарного плана к договору №20/12 от 27.11.2012г. Подписано доп.соглашение №3 от 24.04.2014. Выполняются монтажные и пуско-наладочные работы.  Заключен договор на поставку оборудования. Проведена поставка и оплата оборудования.</t>
  </si>
  <si>
    <t>Завершено оснащение Магаданского  укрупненного центра ЕС ОрВД унифицированной интегрированной автоматизированной подсистемой планирования использования воздушного пространства, являющейся составной частью автоматизированной системы организации воздушного движения Магаданского УЦ ЕС ОрВД. Подсистема введена в эксплуатацию с 11.06.2014 г. и обеспечивает автоматизирование решение задач планирования использования воздушного пространства в Магаданском укрупненном центре ЕС ОрВД, а также информационную поддержку по плановой информации комплекса систем автоматизации управления воздушным движением  Магаданского УЦ ЕС ОрВД;
Завершены работы по оснащению Иркутского укрупненного центра ЕС ОрВД комплексом средств автоматизации планирования использования воздушного пространства зональных/ укрупненных центров. 27.06.2014 завершены приемочные испытания, подсистема рекомендована к переводу на этап эксплуатационных испытаний с 04.08.2014. Эксплуатационные испытания завершаются 31.10.2014. 
В стадии выполнения работы по оснащению Новосибирского укрупненного центра ЕС ОрВД комплексом средств автоматизации планирования использования воздушного пространства зональных/ укрупненных центров.Оборудования отгружено, выполнены монтажные и пуско-наладочные работы. Получено уведомление Подрядчика о готовности к проведению приемочных испытаний. Начало проведения испытаний запланировано на 20.10.2014.
Завершены работы по изготовлению, монтажу и пуско-наладке оборудования комплекса средств автоматизации планирования использования воздушного пространства районного центра «СИНТЕЗ-ПИВП» для Симферопольского районно-диспетчерского центра.  Приемочные испытания проведены, комплекс введен в штатную эксплуатацию 30.09.2014. Продолжаются работы по созданию и внедрению комплексов технических и программных средств для оснащения Централизованной службы обработки планов полетов и Центра организации потоков воздушного движения в составе Главного центра ЕС ОрВД (КСА ПИВП ГЦ-1), в сентябре 2014 завершены комплексные испытания системы, приемочные испытания КСА ПИВП ГЦ-1 (комплекс средств автоматизации планирования использования воздушного пространства) намечены на декабрь 2014 года.</t>
  </si>
  <si>
    <t xml:space="preserve">Получено положительное заключение ФАУ "Главгосэкспертизы России" в части разработки проектной и рабочей документации и поставки оборудования для оснащения земными станциями фиксированной спутниковой связи типа "МОСТ-АС" центров организации воздушного движения Печора, Жиганск, Олекминск, Салехард, Ленск.
Заключены договоры на поставку оборудования 25.08.2014:
Печора - Договор №224/14 от 25.08.2014;
Жиганск - Договор№ 221/14 от 25.08.2014;
Олекминск - Договор№ 223/14 от 25.08.2014;
Салехард -Договор № 225/14 от 25.08.2014;
Ленск - Договор № 222/14 от 25.08.2014.
Разработан и утвержден системный проект по проектированию подсистемы воздушной радиосвязи и передачи данных очень высоких частот (ОВЧ)/ ультравысоких частот (УВЧ) диапазонов для укрупненных центров.
Поставлен и введен в эксплуатацию Центр коммутации сообщений в центр центр организации воздушного движения Петропавловск-Камчатский. Приказ о вводе в эксплуатацию от 27.12.2013 № 352. Работа оплачена в 2014 году. Центр коммутации сообщений (ЦКС) поставлен на баланс филиала. По остальным объектам работа выполняется в соответствии с Календарным планом (договор №23/13 от 02.09.13).
Поставлены и введены в эксплуатацию приемо-передающие центры обработки данных сети передачи данных "воздух-земля" в диапазоне высоких частот в центры ОВД: Соболево - Приказ о вводе в эксплуатацию  от 07.10.2013 № 289, Набережные Челны -Приказ о вводе в эксплуатацию  от 10.07.2013 № 231. Договоры оплачены в 2014 году. Оборудование поставлено на баланс филиала.
</t>
  </si>
  <si>
    <t xml:space="preserve"> - завершена оплата работ, выполненных в 2013 г.
- введены в эксплуатацию комплексы технических средств автоматизации управления воздушным движением а/п Ульяновск, а/п Братск и а/п Белгород. 
- изготовлено и поставлено оборудование комплека технических средств автоматизации управления воздушным движением для аэропорта Благовещенск. В настоящее время ведутся монтажные и пуско-наладочные работы;
- заключены договора на оснащение комплексами технических средств автоматизации управления воздушным движением для аэропортов Хабаровск, Оссора;
- проводятся работы по подготовке и заключению договоров на оснащение комплексами технических средств автоматизации управления воздушным движением в АДЦ Набережные Челны и Петропавловск-Камчатский.
 - осуществлена поставка (изготовление и доставка) аэродромных радиолокационных комплексов "Лира-10" в а/п Лешуконское и а/п Ухта, аэродромных обзорных радиолокаторов АОРЛ-1АС в а/п Нерюнгри и а/п Игарка;                                                                                                                                                                                                                                                                                                                                                                                                                                                           - завершены работы и введен в эксплуатацию АОРЛ-1АС в а/п Кызыл;             
- завершены работы по договору и готовятся документы по вводу в эксплуатацию АОРЛ-1АС в а/п Стрежевое;
- завершены монтажные и пуско-наладочные работы и проведены приемо-сдаточные испытания аэродромного радиолокационного комплекса  «Лира-А10», готовятся материалы по вводу аэродромного радиолокационного комплекса  в эксплуатацию в а/п Самара (Курумоч);   - осуществлена поставка, завершены работы и введено в эксплуатацию оборудование учебного класса в а/п Уфа;                                                          
- осуществлена поставка оборудования комплексного тренажёра в а/п Уфа;      - введены в эксплуатацию тренажёры типа "Вышка" в а/п Шереметьево, Кольцово, Красноярск; - введены в эксплуатацию комплексные тренажёры в а/п Красноярск, Кольцово, Оренбург, Пермь, Норильск, Казань;                                          
 - завершены работы и введены в эксплуатацию комплексы средств автоматизации планирования использования воздушного пространства для групп обеспечения планирования воздушного движения (КСА ПИВП ГО ПВД) на аэродромах Уфа, Минеральные Воды, Советская Гавань, Волгоград, Екатеринбург, Грозный, Самара, Орск, Челябинск, Красноярск (всего 10 объектов);                                                                                                 
- завершены работы и проведены приемо-сдаточные испытания комплексами средств автоматизации планирования использования воздушного пространства (ИВП) для групп обеспечения планирования воздушного движения (КСА ПИВП ГО ПВД) на аэродромах Махачкала, Ноябрьск;
- в стадии выполнения работы по оснащению комплексами средств автоматизации планирования использования воздушного пространства  для групп обеспечения планирования воздушного движения (КСА ПИВП ГО ПВД) аэродромов Хабаровск, Коголым, Киров, Пермь, Анадырь, Чокурдах, Петропавловск-Камчатский, Благовещенск, Надым, Нарьян-Мар, Симферополь, Бельбек, (всего 12 объектов);
- завершены работы и введены в эксплуатацию комплексы средств автоматизации планирования для местных диспетчерских пунктов (МДП) на аэродромах Уфа, Екатеринбург (2 объекта);                                                
- в стадии выполнения работы по оснащению комплексами средств автоматизации планирования для местных диспетчерских пунктов (КСА ПИВП МДП) на аэродромах Тюмень, Ростов-на-Дону, Киров, Анадырь, Надым (5 объектов);- завершены работы и проведены приемо-сдаточные испытания комплексами средств автоматизации планирования использования воздушного пространства (ИВП) для групп обеспечения планирования воздушного движения (КСА ПИВП ГО ПВД) на аэродромах Махачкала, Ноябрьск;
- в стадии выполнения работы по оснащению комплексами средств автоматизации планирования использования воздушного пространства  для групп обеспечения планирования воздушного движения (КСА ПИВП ГО ПВД) аэродромов Хабаровск, Коголым, Киров, Пермь, Анадырь, Чокурдах, Петропавловск-Камчатский, Благовещенск, Надым, Нарьян-Мар, Симферополь, Бельбек, (всего 12 объектов);
- завершены работы и введены в эксплуатацию комплексы средств автоматизации планирования для местных диспетчерских пунктов (МДП) на аэродромах Уфа, Екатеринбург (2 объекта);                                                
- в стадии выполнения работы по оснащению комплексами средств автоматизации планирования для местных диспетчерских пунктов (КСА ПИВП МДП) на аэродромах Тюмень, Ростов-на-Дону, Киров, Анадырь, Надым (5 объектов);
</t>
  </si>
  <si>
    <t xml:space="preserve">Заключен договор на разработку технического проекта автоматизированной системы организации воздушного движения, включая техническое задание на автоматизированную систему организации воздушного движения. Выплачен аванс. 
По договору на выполнение проектно-изыскательских работ по строительству технологического здания и оснащение автоматизированной системой организации воздушного движения  выполнены работы по обследованию объекта.
</t>
  </si>
  <si>
    <t xml:space="preserve">Заключен договор на разработку технического проекта автоматизированной системы организации воздушного движения, включая техническое задание на автоматизированную систему организации воздушного движения. Выплачен аванс. 
Подготовлены предложения (исх. № 10.-08302 от 21.07.2014)  в части изменения наименования объекта на «Строительство здания Якутского укрупненного центра УВД ЕС ОрВД в г. Якутск, Республика Саха (Якутия)» , перераспределения объемов финансирования в размере 199 365,3 тыс. руб. с 2014 на 2016 год без изменения общих объемов финансирования и изменения срока ввода объекта с 2015 года на 2017 год.
17 сентября 2014г. с лицевого счета Росавиации в УФК отозван лимит по объекту  Якутский УЦ ЕС ОрВД на сумму 199 365 300,00 руб.
</t>
  </si>
  <si>
    <t>Подготовлен договор на разработку технического проекта автоматизированной системы организации воздушного движения, включая техническое задание на автоматизированную систему организации воздушного движения Красноярского УЦ. Соответствующая оферта направлена в ОАО "Концерн ПВО "Алмаз-Антей" 31.07.2014.</t>
  </si>
  <si>
    <t xml:space="preserve">Выполнены работы по разработке технического проекта автоматизированной системы организации воздушного движения Новосибирского УЦ.
По договору на выполнение проектно-изыскательских работ по реконструкции технологического здания выполнены работы по обследованию объекта. Выплачен аванс на разработку проектной документации.
</t>
  </si>
  <si>
    <t>Федеральный закон от 28.06.2014 N 201-ФЗ "О внесении изменений в Федеральный закон "О федеральном бюджете на 2014 год и на плановый период 2015 и 2016 годов" исключает данный объект из ФЦП на 2014 год. Соответствующие изменения в ФАИП на 2014 год  внесены 01.09.2014 (Письмо Минэкономразвития от 01.09.2014 № 21104-ЕЕ/Д17и).
Подготовлен и подписан договор на доработку технического проекта автоматизированной системы организации воздушного движения.
06.08.2014 проектная документация на строительство технологического здания и оснащение автоматизированной системой организации воздушного движения сдана на проверку в ФАУ "Главгосэкспертиза России"</t>
  </si>
  <si>
    <t>В связи с изменением сроков бюджетного финансирования  подготовлено предложение по исключению данного объекта из перечня инвестиционных мероприятий на 2014 год</t>
  </si>
  <si>
    <t xml:space="preserve">Проведены общестроительные работы, монтажные работы по установке охранной и пожарной сигнализации, сети связи, работы по благоустройству (устройство фасада, ливневой канализации, парковки автомобилей, ремонт лестниц).
Выполнена огнезащита металлоконструкций пристраиваемой лестницы, монтаж сэндвич-панелей пристраиваемой лестницы. Завершаются работы по остеклению и отделке пристраиваемой лестницы.
Уровень технической готовности 95% </t>
  </si>
  <si>
    <t xml:space="preserve">Выполнены монтажные и пуско-наладочные работы.
В период 2–27 июня 2014 г. проведены приемочные испытания
автоматизированной системы организации воздушного движения.  В настоящее время (с 01.08.2014) проводятся эксплуатационные испытания с целью последующего ввода в эксплуатацию системы и перехода на организацию воздушного движения с рабочих мест автоматизированной системы организации воздушного движения с 26.11.2014. </t>
  </si>
  <si>
    <t>Примечание:  По направлению капитальные вложения:
-выполнены работы (освоение) в 2014 году по программе на 1 760 042,43 тыс. рублей, из них:
- за счет ранее выплаченных авансов – 429 736,29 тыс. рублей ;
- за счет финансирования 2014 года – 1 330 306,14 тыс. рублей (28,5 % годового задания).</t>
  </si>
</sst>
</file>

<file path=xl/styles.xml><?xml version="1.0" encoding="utf-8"?>
<styleSheet xmlns="http://schemas.openxmlformats.org/spreadsheetml/2006/main">
  <numFmts count="2">
    <numFmt numFmtId="43" formatCode="_-* #,##0.00_р_._-;\-* #,##0.00_р_._-;_-* &quot;-&quot;??_р_._-;_-@_-"/>
    <numFmt numFmtId="164" formatCode="#,##0.0"/>
  </numFmts>
  <fonts count="22">
    <font>
      <sz val="10"/>
      <name val="Arial Cyr"/>
      <charset val="204"/>
    </font>
    <font>
      <sz val="11"/>
      <color theme="1"/>
      <name val="Calibri"/>
      <family val="2"/>
      <charset val="204"/>
      <scheme val="minor"/>
    </font>
    <font>
      <sz val="10"/>
      <name val="Arial Cyr"/>
      <charset val="204"/>
    </font>
    <font>
      <sz val="10"/>
      <name val="Times New Roman"/>
      <family val="1"/>
      <charset val="204"/>
    </font>
    <font>
      <sz val="11"/>
      <color indexed="8"/>
      <name val="Calibri"/>
      <family val="2"/>
      <charset val="204"/>
    </font>
    <font>
      <sz val="10"/>
      <name val="Arial Cyr"/>
      <charset val="204"/>
    </font>
    <font>
      <sz val="8"/>
      <name val="Times New Roman"/>
      <family val="1"/>
      <charset val="204"/>
    </font>
    <font>
      <i/>
      <u/>
      <sz val="8"/>
      <name val="Times New Roman"/>
      <family val="1"/>
      <charset val="204"/>
    </font>
    <font>
      <b/>
      <sz val="12"/>
      <name val="Times New Roman"/>
      <family val="1"/>
      <charset val="204"/>
    </font>
    <font>
      <b/>
      <sz val="10"/>
      <name val="Times New Roman"/>
      <family val="1"/>
      <charset val="204"/>
    </font>
    <font>
      <sz val="9"/>
      <name val="Times New Roman"/>
      <family val="1"/>
      <charset val="204"/>
    </font>
    <font>
      <vertAlign val="superscript"/>
      <sz val="12"/>
      <name val="Times New Roman"/>
      <family val="1"/>
      <charset val="204"/>
    </font>
    <font>
      <b/>
      <sz val="12"/>
      <name val="Arial Cyr"/>
      <charset val="204"/>
    </font>
    <font>
      <b/>
      <sz val="11"/>
      <name val="Times New Roman"/>
      <family val="1"/>
      <charset val="204"/>
    </font>
    <font>
      <sz val="11"/>
      <name val="Arial Cyr"/>
      <charset val="204"/>
    </font>
    <font>
      <sz val="10"/>
      <name val="Helv"/>
    </font>
    <font>
      <sz val="10"/>
      <name val="Times New Roman CYR"/>
      <charset val="204"/>
    </font>
    <font>
      <sz val="10"/>
      <color indexed="8"/>
      <name val="Times New Roman CYR"/>
      <charset val="204"/>
    </font>
    <font>
      <sz val="10"/>
      <color theme="1"/>
      <name val="Times New Roman"/>
      <family val="1"/>
      <charset val="204"/>
    </font>
    <font>
      <sz val="10"/>
      <name val="Times New Roman CYR"/>
    </font>
    <font>
      <b/>
      <i/>
      <sz val="10"/>
      <name val="Times New Roman"/>
      <family val="1"/>
      <charset val="204"/>
    </font>
    <font>
      <b/>
      <sz val="10"/>
      <name val="Arial Cyr"/>
      <charset val="204"/>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34">
    <border>
      <left/>
      <right/>
      <top/>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diagonal/>
    </border>
    <border>
      <left style="double">
        <color indexed="64"/>
      </left>
      <right style="double">
        <color indexed="64"/>
      </right>
      <top style="double">
        <color indexed="64"/>
      </top>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double">
        <color indexed="64"/>
      </left>
      <right style="double">
        <color indexed="64"/>
      </right>
      <top/>
      <bottom style="double">
        <color indexed="64"/>
      </bottom>
      <diagonal/>
    </border>
    <border>
      <left/>
      <right/>
      <top/>
      <bottom style="thin">
        <color indexed="64"/>
      </bottom>
      <diagonal/>
    </border>
    <border>
      <left style="double">
        <color indexed="64"/>
      </left>
      <right style="double">
        <color indexed="64"/>
      </right>
      <top/>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s>
  <cellStyleXfs count="7">
    <xf numFmtId="0" fontId="0" fillId="0" borderId="0"/>
    <xf numFmtId="0" fontId="4" fillId="0" borderId="0"/>
    <xf numFmtId="0" fontId="5" fillId="0" borderId="0"/>
    <xf numFmtId="9" fontId="5" fillId="0" borderId="0" applyFont="0" applyFill="0" applyBorder="0" applyAlignment="0" applyProtection="0"/>
    <xf numFmtId="43" fontId="2" fillId="0" borderId="0" applyFont="0" applyFill="0" applyBorder="0" applyAlignment="0" applyProtection="0"/>
    <xf numFmtId="0" fontId="1" fillId="0" borderId="0"/>
    <xf numFmtId="0" fontId="15" fillId="0" borderId="0"/>
  </cellStyleXfs>
  <cellXfs count="166">
    <xf numFmtId="0" fontId="0" fillId="0" borderId="0" xfId="0"/>
    <xf numFmtId="0" fontId="0" fillId="0" borderId="0" xfId="0" applyFont="1" applyFill="1"/>
    <xf numFmtId="164" fontId="0" fillId="0" borderId="0" xfId="0" applyNumberFormat="1" applyFont="1" applyFill="1" applyAlignment="1">
      <alignment horizontal="center" vertical="center"/>
    </xf>
    <xf numFmtId="164" fontId="0" fillId="0" borderId="0" xfId="4" applyNumberFormat="1" applyFont="1" applyFill="1" applyAlignment="1">
      <alignment horizontal="center" vertical="center"/>
    </xf>
    <xf numFmtId="0" fontId="0" fillId="0" borderId="0" xfId="0" applyFont="1" applyFill="1" applyBorder="1"/>
    <xf numFmtId="164" fontId="3" fillId="0" borderId="0" xfId="0" applyNumberFormat="1" applyFont="1" applyFill="1" applyBorder="1" applyAlignment="1">
      <alignment horizontal="center" vertical="center" wrapText="1"/>
    </xf>
    <xf numFmtId="164" fontId="3" fillId="0" borderId="0" xfId="4"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wrapText="1"/>
    </xf>
    <xf numFmtId="164" fontId="10" fillId="0" borderId="2" xfId="4" applyNumberFormat="1" applyFont="1" applyFill="1" applyBorder="1" applyAlignment="1">
      <alignment horizontal="center" vertical="center" wrapText="1"/>
    </xf>
    <xf numFmtId="164" fontId="10" fillId="0" borderId="3" xfId="0" applyNumberFormat="1" applyFont="1" applyFill="1" applyBorder="1" applyAlignment="1">
      <alignment horizontal="center" vertical="center" wrapText="1"/>
    </xf>
    <xf numFmtId="164" fontId="10" fillId="0" borderId="4" xfId="0" applyNumberFormat="1" applyFont="1" applyFill="1" applyBorder="1" applyAlignment="1">
      <alignment horizontal="center" vertical="center" wrapText="1"/>
    </xf>
    <xf numFmtId="164" fontId="10" fillId="0" borderId="0" xfId="0" applyNumberFormat="1" applyFont="1" applyFill="1" applyBorder="1" applyAlignment="1">
      <alignment horizontal="center" vertical="center" wrapText="1"/>
    </xf>
    <xf numFmtId="0" fontId="9" fillId="0" borderId="5" xfId="0" applyNumberFormat="1" applyFont="1" applyFill="1" applyBorder="1" applyAlignment="1">
      <alignment horizontal="center" vertical="center" wrapText="1"/>
    </xf>
    <xf numFmtId="0" fontId="9" fillId="0" borderId="2" xfId="4"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0" fillId="0" borderId="0" xfId="2" applyFont="1" applyFill="1"/>
    <xf numFmtId="164" fontId="0" fillId="0" borderId="0" xfId="0" applyNumberFormat="1" applyFont="1" applyFill="1" applyBorder="1" applyAlignment="1">
      <alignment horizontal="center" vertical="center"/>
    </xf>
    <xf numFmtId="0" fontId="8" fillId="0" borderId="0" xfId="0" applyNumberFormat="1" applyFont="1" applyFill="1" applyBorder="1" applyAlignment="1">
      <alignment horizontal="left" wrapText="1"/>
    </xf>
    <xf numFmtId="0" fontId="5" fillId="2" borderId="0" xfId="2" applyFont="1" applyFill="1"/>
    <xf numFmtId="0" fontId="0" fillId="0" borderId="0" xfId="2" applyFont="1" applyFill="1" applyAlignment="1">
      <alignment vertical="center"/>
    </xf>
    <xf numFmtId="0" fontId="8" fillId="0" borderId="0" xfId="0" applyNumberFormat="1" applyFont="1" applyFill="1" applyBorder="1" applyAlignment="1">
      <alignment horizontal="left" vertical="center" wrapText="1"/>
    </xf>
    <xf numFmtId="49" fontId="0" fillId="0" borderId="0" xfId="0" applyNumberFormat="1" applyFont="1" applyFill="1" applyAlignment="1">
      <alignment vertical="center"/>
    </xf>
    <xf numFmtId="49" fontId="3" fillId="0" borderId="0"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49" fontId="8" fillId="0" borderId="0" xfId="0" applyNumberFormat="1" applyFont="1" applyFill="1" applyBorder="1" applyAlignment="1">
      <alignment horizontal="left" vertical="center" wrapText="1"/>
    </xf>
    <xf numFmtId="164" fontId="3" fillId="2" borderId="0" xfId="0" applyNumberFormat="1" applyFont="1" applyFill="1" applyBorder="1" applyAlignment="1">
      <alignment horizontal="center" vertical="center" wrapText="1"/>
    </xf>
    <xf numFmtId="164" fontId="3" fillId="2" borderId="0" xfId="0" applyNumberFormat="1" applyFont="1" applyFill="1" applyBorder="1" applyAlignment="1">
      <alignment horizontal="center" vertical="center"/>
    </xf>
    <xf numFmtId="0" fontId="12" fillId="0" borderId="0" xfId="0" applyFont="1" applyFill="1" applyBorder="1"/>
    <xf numFmtId="0" fontId="12" fillId="0" borderId="0" xfId="0" applyFont="1" applyFill="1"/>
    <xf numFmtId="0" fontId="14" fillId="0" borderId="0" xfId="0" applyFont="1" applyFill="1"/>
    <xf numFmtId="0" fontId="12" fillId="0" borderId="0" xfId="2" applyFont="1" applyFill="1"/>
    <xf numFmtId="0" fontId="3" fillId="0" borderId="0" xfId="0" applyFont="1" applyFill="1" applyBorder="1" applyAlignment="1">
      <alignment wrapText="1"/>
    </xf>
    <xf numFmtId="49" fontId="0" fillId="0" borderId="0" xfId="0" applyNumberFormat="1" applyFont="1" applyFill="1" applyBorder="1" applyAlignment="1">
      <alignment vertical="center"/>
    </xf>
    <xf numFmtId="164" fontId="0" fillId="0" borderId="0" xfId="4" applyNumberFormat="1" applyFont="1" applyFill="1" applyBorder="1" applyAlignment="1">
      <alignment horizontal="center" vertical="center"/>
    </xf>
    <xf numFmtId="0" fontId="9" fillId="0" borderId="0" xfId="0" applyNumberFormat="1" applyFont="1" applyFill="1" applyBorder="1" applyAlignment="1">
      <alignment horizontal="left" wrapText="1"/>
    </xf>
    <xf numFmtId="0" fontId="8" fillId="0" borderId="0" xfId="0" applyNumberFormat="1" applyFont="1" applyBorder="1" applyAlignment="1">
      <alignment horizontal="left" wrapText="1"/>
    </xf>
    <xf numFmtId="0" fontId="8" fillId="0" borderId="0" xfId="0" applyNumberFormat="1" applyFont="1" applyBorder="1" applyAlignment="1">
      <alignment horizontal="left" vertical="center" wrapText="1"/>
    </xf>
    <xf numFmtId="0" fontId="9"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ont="1" applyFill="1" applyBorder="1" applyAlignment="1">
      <alignment horizontal="left" vertical="center"/>
    </xf>
    <xf numFmtId="0" fontId="0" fillId="0" borderId="0" xfId="0" applyFont="1" applyFill="1" applyAlignment="1">
      <alignment horizontal="left" vertical="center"/>
    </xf>
    <xf numFmtId="0" fontId="12" fillId="0" borderId="0" xfId="2" applyFont="1" applyFill="1" applyAlignment="1">
      <alignment vertical="center"/>
    </xf>
    <xf numFmtId="0" fontId="12" fillId="0" borderId="0" xfId="2" applyFont="1" applyFill="1" applyAlignment="1">
      <alignment horizontal="center" vertical="center"/>
    </xf>
    <xf numFmtId="0" fontId="9" fillId="0" borderId="2" xfId="0" applyFont="1" applyFill="1" applyBorder="1" applyAlignment="1">
      <alignment horizontal="center" vertical="center" wrapText="1"/>
    </xf>
    <xf numFmtId="0" fontId="3" fillId="3" borderId="6" xfId="0" applyFont="1" applyFill="1" applyBorder="1" applyAlignment="1">
      <alignment horizontal="left" vertical="center" wrapText="1"/>
    </xf>
    <xf numFmtId="164" fontId="3" fillId="3" borderId="6" xfId="0" applyNumberFormat="1" applyFont="1" applyFill="1" applyBorder="1" applyAlignment="1">
      <alignment horizontal="center" vertical="center" wrapText="1"/>
    </xf>
    <xf numFmtId="164" fontId="3" fillId="3" borderId="6" xfId="0" applyNumberFormat="1" applyFont="1" applyFill="1" applyBorder="1" applyAlignment="1">
      <alignment horizontal="center" vertical="center"/>
    </xf>
    <xf numFmtId="0" fontId="8" fillId="0" borderId="6" xfId="0" applyFont="1" applyFill="1" applyBorder="1" applyAlignment="1">
      <alignment horizontal="left" vertical="center" wrapText="1"/>
    </xf>
    <xf numFmtId="164" fontId="8" fillId="0" borderId="6" xfId="0" applyNumberFormat="1" applyFont="1" applyFill="1" applyBorder="1" applyAlignment="1">
      <alignment horizontal="center" vertical="center" wrapText="1"/>
    </xf>
    <xf numFmtId="164" fontId="8" fillId="0" borderId="6" xfId="4" applyNumberFormat="1" applyFont="1" applyFill="1" applyBorder="1" applyAlignment="1">
      <alignment horizontal="center" vertical="center" wrapText="1"/>
    </xf>
    <xf numFmtId="164" fontId="12" fillId="0" borderId="6" xfId="0" applyNumberFormat="1" applyFont="1" applyFill="1" applyBorder="1" applyAlignment="1">
      <alignment horizontal="center" vertical="center"/>
    </xf>
    <xf numFmtId="4" fontId="8" fillId="0" borderId="6" xfId="0" applyNumberFormat="1" applyFont="1" applyFill="1" applyBorder="1" applyAlignment="1">
      <alignment horizontal="center" vertical="center" wrapText="1"/>
    </xf>
    <xf numFmtId="4" fontId="8" fillId="0" borderId="6" xfId="4" applyNumberFormat="1" applyFont="1" applyFill="1" applyBorder="1" applyAlignment="1">
      <alignment horizontal="center" vertical="center" wrapText="1"/>
    </xf>
    <xf numFmtId="4" fontId="12" fillId="0" borderId="6" xfId="0" applyNumberFormat="1" applyFont="1" applyFill="1" applyBorder="1" applyAlignment="1">
      <alignment horizontal="center" vertical="center"/>
    </xf>
    <xf numFmtId="0" fontId="13" fillId="0" borderId="6" xfId="0" applyFont="1" applyFill="1" applyBorder="1" applyAlignment="1">
      <alignment horizontal="left" vertical="center" wrapText="1"/>
    </xf>
    <xf numFmtId="164" fontId="13" fillId="0" borderId="6" xfId="0" applyNumberFormat="1" applyFont="1" applyFill="1" applyBorder="1" applyAlignment="1">
      <alignment horizontal="center" vertical="center" wrapText="1"/>
    </xf>
    <xf numFmtId="164" fontId="3" fillId="0" borderId="6" xfId="0" applyNumberFormat="1" applyFont="1" applyFill="1" applyBorder="1" applyAlignment="1">
      <alignment horizontal="center" vertical="center"/>
    </xf>
    <xf numFmtId="164" fontId="8" fillId="0" borderId="6" xfId="0" applyNumberFormat="1" applyFont="1" applyFill="1" applyBorder="1" applyAlignment="1">
      <alignment horizontal="center" vertical="center"/>
    </xf>
    <xf numFmtId="164" fontId="3" fillId="0" borderId="6" xfId="0" applyNumberFormat="1" applyFont="1" applyFill="1" applyBorder="1" applyAlignment="1">
      <alignment horizontal="center" vertical="top" wrapText="1"/>
    </xf>
    <xf numFmtId="164" fontId="3" fillId="0" borderId="6" xfId="0" applyNumberFormat="1" applyFont="1" applyFill="1" applyBorder="1" applyAlignment="1">
      <alignment horizontal="center" vertical="top"/>
    </xf>
    <xf numFmtId="164" fontId="9" fillId="0" borderId="6" xfId="0" applyNumberFormat="1" applyFont="1" applyFill="1" applyBorder="1" applyAlignment="1">
      <alignment horizontal="center" vertical="center" wrapText="1"/>
    </xf>
    <xf numFmtId="164" fontId="9" fillId="0" borderId="6" xfId="0" applyNumberFormat="1" applyFont="1" applyFill="1" applyBorder="1" applyAlignment="1">
      <alignment horizontal="center" vertical="center"/>
    </xf>
    <xf numFmtId="49" fontId="3" fillId="0" borderId="6" xfId="0" applyNumberFormat="1" applyFont="1" applyFill="1" applyBorder="1" applyAlignment="1">
      <alignment horizontal="left" vertical="center" wrapText="1"/>
    </xf>
    <xf numFmtId="49" fontId="16" fillId="0" borderId="6" xfId="6" applyNumberFormat="1" applyFont="1" applyFill="1" applyBorder="1" applyAlignment="1">
      <alignment horizontal="left" vertical="center" wrapText="1"/>
    </xf>
    <xf numFmtId="49" fontId="17" fillId="0" borderId="6" xfId="6" applyNumberFormat="1" applyFont="1" applyFill="1" applyBorder="1" applyAlignment="1">
      <alignment horizontal="left" vertical="center" wrapText="1"/>
    </xf>
    <xf numFmtId="0" fontId="3" fillId="0" borderId="6" xfId="0" applyNumberFormat="1" applyFont="1" applyFill="1" applyBorder="1" applyAlignment="1">
      <alignment horizontal="left" vertical="center" wrapText="1"/>
    </xf>
    <xf numFmtId="164" fontId="18" fillId="0" borderId="6" xfId="5" applyNumberFormat="1" applyFont="1" applyFill="1" applyBorder="1" applyAlignment="1">
      <alignment horizontal="center" vertical="center" wrapText="1"/>
    </xf>
    <xf numFmtId="0" fontId="19" fillId="0" borderId="6" xfId="0" applyNumberFormat="1" applyFont="1" applyFill="1" applyBorder="1" applyAlignment="1">
      <alignment horizontal="left" vertical="center" wrapText="1"/>
    </xf>
    <xf numFmtId="0" fontId="8" fillId="0" borderId="6" xfId="1" applyFont="1" applyFill="1" applyBorder="1" applyAlignment="1">
      <alignment horizontal="left" vertical="center" wrapText="1"/>
    </xf>
    <xf numFmtId="164" fontId="8" fillId="0" borderId="6" xfId="2" applyNumberFormat="1" applyFont="1" applyFill="1" applyBorder="1" applyAlignment="1">
      <alignment horizontal="center" vertical="center" wrapText="1"/>
    </xf>
    <xf numFmtId="0" fontId="3" fillId="0" borderId="15" xfId="0" applyFont="1" applyFill="1" applyBorder="1" applyAlignment="1">
      <alignment horizontal="center" vertical="center" wrapText="1"/>
    </xf>
    <xf numFmtId="0" fontId="9" fillId="0" borderId="17" xfId="0" applyNumberFormat="1" applyFont="1" applyFill="1" applyBorder="1" applyAlignment="1">
      <alignment horizontal="center" vertical="center" wrapText="1"/>
    </xf>
    <xf numFmtId="0" fontId="0" fillId="0" borderId="15" xfId="0" applyFont="1" applyFill="1" applyBorder="1" applyAlignment="1">
      <alignment vertical="center"/>
    </xf>
    <xf numFmtId="164" fontId="8"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0" fillId="0" borderId="0" xfId="0" applyFont="1" applyFill="1" applyBorder="1" applyAlignment="1">
      <alignment vertical="center"/>
    </xf>
    <xf numFmtId="0" fontId="3" fillId="2" borderId="0" xfId="0" applyFont="1" applyFill="1" applyBorder="1" applyAlignment="1">
      <alignment horizontal="left" vertical="top" wrapText="1"/>
    </xf>
    <xf numFmtId="0" fontId="3" fillId="0" borderId="0" xfId="0" applyFont="1" applyFill="1" applyBorder="1" applyAlignment="1">
      <alignment horizontal="center" wrapText="1"/>
    </xf>
    <xf numFmtId="4" fontId="3" fillId="0" borderId="6" xfId="0" applyNumberFormat="1" applyFont="1" applyBorder="1" applyAlignment="1">
      <alignment horizontal="center" vertical="center" wrapText="1"/>
    </xf>
    <xf numFmtId="0" fontId="0" fillId="0" borderId="0" xfId="0" applyFont="1" applyFill="1" applyBorder="1" applyAlignment="1">
      <alignment horizontal="left"/>
    </xf>
    <xf numFmtId="0" fontId="0" fillId="0" borderId="0" xfId="0" applyFont="1" applyFill="1" applyAlignment="1">
      <alignment horizontal="left"/>
    </xf>
    <xf numFmtId="0" fontId="3" fillId="0" borderId="6" xfId="0" applyFont="1" applyFill="1" applyBorder="1" applyAlignment="1">
      <alignment horizontal="left" vertical="center" wrapText="1"/>
    </xf>
    <xf numFmtId="0" fontId="3" fillId="0" borderId="6" xfId="0" applyFont="1" applyFill="1" applyBorder="1" applyAlignment="1">
      <alignment horizontal="left" vertical="top" wrapText="1"/>
    </xf>
    <xf numFmtId="0" fontId="9" fillId="2" borderId="16" xfId="0" applyFont="1" applyFill="1" applyBorder="1" applyAlignment="1">
      <alignment horizontal="center" vertical="top" wrapText="1"/>
    </xf>
    <xf numFmtId="4" fontId="3" fillId="2" borderId="6" xfId="0" applyNumberFormat="1" applyFont="1" applyFill="1" applyBorder="1" applyAlignment="1">
      <alignment horizontal="center" vertical="center" wrapText="1"/>
    </xf>
    <xf numFmtId="0" fontId="3" fillId="2" borderId="6" xfId="0" applyFont="1" applyFill="1" applyBorder="1" applyAlignment="1">
      <alignment vertical="top" wrapText="1"/>
    </xf>
    <xf numFmtId="0" fontId="3" fillId="2" borderId="20" xfId="0" applyFont="1" applyFill="1" applyBorder="1" applyAlignment="1">
      <alignment horizontal="center" vertical="top" wrapText="1"/>
    </xf>
    <xf numFmtId="0" fontId="3" fillId="2" borderId="21" xfId="0" applyFont="1" applyFill="1" applyBorder="1" applyAlignment="1">
      <alignment vertical="top" wrapText="1"/>
    </xf>
    <xf numFmtId="0" fontId="3" fillId="2" borderId="14" xfId="0" applyFont="1" applyFill="1" applyBorder="1" applyAlignment="1"/>
    <xf numFmtId="0" fontId="3" fillId="2" borderId="22" xfId="0" applyFont="1" applyFill="1" applyBorder="1" applyAlignment="1">
      <alignment vertical="center"/>
    </xf>
    <xf numFmtId="164" fontId="3" fillId="0" borderId="6" xfId="0" applyNumberFormat="1" applyFont="1" applyFill="1" applyBorder="1" applyAlignment="1">
      <alignment horizontal="center" vertical="center" wrapText="1"/>
    </xf>
    <xf numFmtId="0" fontId="9" fillId="2" borderId="23" xfId="0" applyFont="1" applyFill="1" applyBorder="1" applyAlignment="1">
      <alignment horizontal="center" vertical="top" wrapText="1"/>
    </xf>
    <xf numFmtId="0" fontId="9" fillId="2" borderId="18" xfId="0" applyFont="1" applyFill="1" applyBorder="1" applyAlignment="1">
      <alignment vertical="top" wrapText="1"/>
    </xf>
    <xf numFmtId="4" fontId="3" fillId="2" borderId="18" xfId="0" applyNumberFormat="1" applyFont="1" applyFill="1" applyBorder="1" applyAlignment="1">
      <alignment horizontal="center" vertical="center" wrapText="1"/>
    </xf>
    <xf numFmtId="0" fontId="9" fillId="2" borderId="19" xfId="0" applyFont="1" applyFill="1" applyBorder="1" applyAlignment="1">
      <alignment vertical="center"/>
    </xf>
    <xf numFmtId="49" fontId="9" fillId="2" borderId="24" xfId="0" applyNumberFormat="1" applyFont="1" applyFill="1" applyBorder="1" applyAlignment="1">
      <alignment horizontal="center" vertical="center" wrapText="1"/>
    </xf>
    <xf numFmtId="49" fontId="9" fillId="2" borderId="25" xfId="0" applyNumberFormat="1" applyFont="1" applyFill="1" applyBorder="1" applyAlignment="1">
      <alignment horizontal="left" vertical="center" wrapText="1"/>
    </xf>
    <xf numFmtId="164" fontId="9" fillId="2" borderId="25" xfId="0" applyNumberFormat="1" applyFont="1" applyFill="1" applyBorder="1" applyAlignment="1">
      <alignment horizontal="center" vertical="center" wrapText="1"/>
    </xf>
    <xf numFmtId="164" fontId="9" fillId="2" borderId="25" xfId="4" applyNumberFormat="1" applyFont="1" applyFill="1" applyBorder="1" applyAlignment="1">
      <alignment horizontal="center" vertical="center" wrapText="1"/>
    </xf>
    <xf numFmtId="164" fontId="0" fillId="2" borderId="25" xfId="0" applyNumberFormat="1" applyFont="1" applyFill="1" applyBorder="1" applyAlignment="1">
      <alignment horizontal="center" vertical="center"/>
    </xf>
    <xf numFmtId="0" fontId="0" fillId="2" borderId="26" xfId="0" applyFont="1" applyFill="1" applyBorder="1" applyAlignment="1">
      <alignment horizontal="center" vertical="center"/>
    </xf>
    <xf numFmtId="49" fontId="8" fillId="0" borderId="27" xfId="0" applyNumberFormat="1" applyFont="1" applyFill="1" applyBorder="1" applyAlignment="1">
      <alignment horizontal="center" vertical="center" wrapText="1"/>
    </xf>
    <xf numFmtId="0" fontId="12" fillId="0" borderId="28" xfId="0" applyFont="1" applyFill="1" applyBorder="1" applyAlignment="1">
      <alignment horizontal="center" vertical="center"/>
    </xf>
    <xf numFmtId="49" fontId="13" fillId="0" borderId="27" xfId="0" applyNumberFormat="1" applyFont="1" applyFill="1" applyBorder="1" applyAlignment="1">
      <alignment horizontal="center" vertical="center" wrapText="1"/>
    </xf>
    <xf numFmtId="0" fontId="14" fillId="0" borderId="28" xfId="0" applyFont="1" applyFill="1" applyBorder="1" applyAlignment="1">
      <alignment horizontal="center" vertical="center"/>
    </xf>
    <xf numFmtId="49" fontId="3" fillId="0" borderId="27" xfId="0" applyNumberFormat="1" applyFont="1" applyFill="1" applyBorder="1" applyAlignment="1">
      <alignment horizontal="center" vertical="center" wrapText="1"/>
    </xf>
    <xf numFmtId="0" fontId="7" fillId="0" borderId="28" xfId="0" applyFont="1" applyFill="1" applyBorder="1" applyAlignment="1">
      <alignment wrapText="1"/>
    </xf>
    <xf numFmtId="0" fontId="6" fillId="0" borderId="28" xfId="0" applyFont="1" applyFill="1" applyBorder="1" applyAlignment="1">
      <alignment vertical="center" wrapText="1"/>
    </xf>
    <xf numFmtId="0" fontId="3" fillId="0" borderId="28" xfId="0" applyFont="1" applyFill="1" applyBorder="1" applyAlignment="1">
      <alignment vertical="center" wrapText="1"/>
    </xf>
    <xf numFmtId="0" fontId="3" fillId="0" borderId="27" xfId="0" applyFont="1" applyFill="1" applyBorder="1" applyAlignment="1">
      <alignment horizontal="center" vertical="center" wrapText="1"/>
    </xf>
    <xf numFmtId="0" fontId="3" fillId="0" borderId="28" xfId="0" applyFont="1" applyFill="1" applyBorder="1" applyAlignment="1">
      <alignment horizontal="left" vertical="center" wrapText="1"/>
    </xf>
    <xf numFmtId="0" fontId="3" fillId="0" borderId="28" xfId="0" applyFont="1" applyFill="1" applyBorder="1" applyAlignment="1">
      <alignment horizontal="left" vertical="top" wrapText="1"/>
    </xf>
    <xf numFmtId="49" fontId="3" fillId="3" borderId="27" xfId="0" applyNumberFormat="1" applyFont="1" applyFill="1" applyBorder="1" applyAlignment="1">
      <alignment horizontal="center" vertical="center" wrapText="1"/>
    </xf>
    <xf numFmtId="0" fontId="6" fillId="3" borderId="28" xfId="0" applyFont="1" applyFill="1" applyBorder="1" applyAlignment="1">
      <alignment horizontal="left" vertical="center" wrapText="1"/>
    </xf>
    <xf numFmtId="0" fontId="10" fillId="2" borderId="28" xfId="0" applyFont="1" applyFill="1" applyBorder="1" applyAlignment="1">
      <alignment vertical="top" wrapText="1"/>
    </xf>
    <xf numFmtId="0" fontId="3" fillId="0" borderId="28" xfId="0" applyFont="1" applyFill="1" applyBorder="1" applyAlignment="1">
      <alignment vertical="top" wrapText="1"/>
    </xf>
    <xf numFmtId="0" fontId="3" fillId="0" borderId="27" xfId="0" applyFont="1" applyFill="1" applyBorder="1" applyAlignment="1">
      <alignment horizontal="center" vertical="top" wrapText="1"/>
    </xf>
    <xf numFmtId="0" fontId="20" fillId="0" borderId="28" xfId="0" applyFont="1" applyFill="1" applyBorder="1" applyAlignment="1">
      <alignment vertical="center" wrapText="1"/>
    </xf>
    <xf numFmtId="2" fontId="3" fillId="0" borderId="27" xfId="0" applyNumberFormat="1" applyFont="1" applyFill="1" applyBorder="1" applyAlignment="1">
      <alignment horizontal="center" vertical="center" wrapText="1"/>
    </xf>
    <xf numFmtId="0" fontId="20" fillId="0" borderId="28" xfId="0" applyFont="1" applyFill="1" applyBorder="1" applyAlignment="1">
      <alignment horizontal="left" wrapText="1"/>
    </xf>
    <xf numFmtId="4" fontId="3" fillId="0" borderId="28" xfId="0" applyNumberFormat="1" applyFont="1" applyFill="1" applyBorder="1" applyAlignment="1">
      <alignment horizontal="left" vertical="center" wrapText="1"/>
    </xf>
    <xf numFmtId="4" fontId="3" fillId="0" borderId="28" xfId="0" applyNumberFormat="1" applyFont="1" applyFill="1" applyBorder="1" applyAlignment="1">
      <alignment horizontal="left" vertical="top" wrapText="1"/>
    </xf>
    <xf numFmtId="49" fontId="8" fillId="0" borderId="27" xfId="2" applyNumberFormat="1" applyFont="1" applyFill="1" applyBorder="1" applyAlignment="1">
      <alignment horizontal="center" vertical="center" wrapText="1"/>
    </xf>
    <xf numFmtId="0" fontId="8" fillId="0" borderId="28" xfId="0" applyFont="1" applyFill="1" applyBorder="1" applyAlignment="1">
      <alignment vertical="center" wrapText="1"/>
    </xf>
    <xf numFmtId="0" fontId="8" fillId="0" borderId="27"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0" fillId="0" borderId="28" xfId="0" applyFont="1" applyFill="1" applyBorder="1" applyAlignment="1">
      <alignment horizontal="center"/>
    </xf>
    <xf numFmtId="0" fontId="21" fillId="0" borderId="28" xfId="0" applyFont="1" applyFill="1" applyBorder="1" applyAlignment="1">
      <alignment horizontal="center" vertical="center"/>
    </xf>
    <xf numFmtId="0" fontId="0" fillId="0" borderId="28" xfId="0" applyFont="1" applyFill="1" applyBorder="1" applyAlignment="1">
      <alignment horizontal="center" vertical="center"/>
    </xf>
    <xf numFmtId="1" fontId="3" fillId="0" borderId="27" xfId="0" applyNumberFormat="1" applyFont="1" applyFill="1" applyBorder="1" applyAlignment="1">
      <alignment horizontal="center" vertical="center" wrapText="1"/>
    </xf>
    <xf numFmtId="0" fontId="3" fillId="0" borderId="28" xfId="0" applyFont="1" applyBorder="1" applyAlignment="1">
      <alignment horizontal="left" vertical="center" wrapText="1"/>
    </xf>
    <xf numFmtId="1" fontId="3" fillId="0" borderId="29" xfId="0" applyNumberFormat="1" applyFont="1" applyFill="1" applyBorder="1" applyAlignment="1">
      <alignment horizontal="center" vertical="center" wrapText="1"/>
    </xf>
    <xf numFmtId="0" fontId="3" fillId="0" borderId="30" xfId="0" applyFont="1" applyFill="1" applyBorder="1" applyAlignment="1">
      <alignment horizontal="left" vertical="center" wrapText="1"/>
    </xf>
    <xf numFmtId="164" fontId="18" fillId="0" borderId="30" xfId="5" applyNumberFormat="1" applyFont="1" applyFill="1" applyBorder="1" applyAlignment="1">
      <alignment horizontal="center" vertical="center" wrapText="1"/>
    </xf>
    <xf numFmtId="164" fontId="3" fillId="0" borderId="30" xfId="0" applyNumberFormat="1" applyFont="1" applyFill="1" applyBorder="1" applyAlignment="1">
      <alignment horizontal="center" vertical="center" wrapText="1"/>
    </xf>
    <xf numFmtId="164" fontId="3" fillId="0" borderId="30" xfId="0" applyNumberFormat="1" applyFont="1" applyFill="1" applyBorder="1" applyAlignment="1">
      <alignment horizontal="center" vertical="center"/>
    </xf>
    <xf numFmtId="0" fontId="3" fillId="0" borderId="31" xfId="0" applyFont="1" applyFill="1" applyBorder="1" applyAlignment="1">
      <alignment vertical="center" wrapText="1"/>
    </xf>
    <xf numFmtId="164" fontId="3" fillId="0" borderId="6" xfId="0" applyNumberFormat="1" applyFont="1" applyFill="1" applyBorder="1" applyAlignment="1">
      <alignment horizontal="center" vertical="center" wrapText="1"/>
    </xf>
    <xf numFmtId="164" fontId="0" fillId="0" borderId="25" xfId="0" applyNumberFormat="1" applyFont="1" applyFill="1" applyBorder="1" applyAlignment="1">
      <alignment horizontal="center" vertical="center"/>
    </xf>
    <xf numFmtId="4" fontId="3" fillId="0" borderId="18"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164" fontId="3" fillId="0" borderId="6"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2" borderId="32" xfId="0" applyFont="1" applyFill="1" applyBorder="1" applyAlignment="1">
      <alignment horizontal="left" vertical="top" wrapText="1"/>
    </xf>
    <xf numFmtId="0" fontId="3" fillId="2" borderId="33" xfId="0" applyFont="1" applyFill="1" applyBorder="1" applyAlignment="1">
      <alignment horizontal="left" vertical="top" wrapText="1"/>
    </xf>
    <xf numFmtId="0" fontId="8" fillId="0" borderId="0" xfId="0" applyNumberFormat="1" applyFont="1" applyBorder="1" applyAlignment="1">
      <alignment horizontal="left" wrapText="1"/>
    </xf>
    <xf numFmtId="0" fontId="8" fillId="0" borderId="0" xfId="0" applyFont="1" applyFill="1" applyBorder="1" applyAlignment="1">
      <alignment horizontal="center" vertical="top" wrapText="1"/>
    </xf>
    <xf numFmtId="0" fontId="8" fillId="0" borderId="11" xfId="0" applyFont="1" applyFill="1" applyBorder="1" applyAlignment="1">
      <alignment horizontal="center" vertical="top" wrapText="1"/>
    </xf>
    <xf numFmtId="0" fontId="11" fillId="0" borderId="0" xfId="0" applyFont="1" applyFill="1" applyBorder="1" applyAlignment="1">
      <alignment horizontal="center" vertical="top" wrapText="1"/>
    </xf>
    <xf numFmtId="0" fontId="11" fillId="0" borderId="15" xfId="0" applyFont="1" applyFill="1" applyBorder="1" applyAlignment="1">
      <alignment horizontal="center" vertical="top" wrapText="1"/>
    </xf>
    <xf numFmtId="49" fontId="9" fillId="0" borderId="4"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0" xfId="0"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164" fontId="9" fillId="0" borderId="13" xfId="0" applyNumberFormat="1" applyFont="1" applyFill="1" applyBorder="1" applyAlignment="1">
      <alignment horizontal="center" vertical="center" wrapText="1"/>
    </xf>
    <xf numFmtId="164" fontId="9" fillId="0" borderId="5"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164" fontId="9" fillId="0" borderId="4" xfId="0" applyNumberFormat="1" applyFont="1" applyFill="1" applyBorder="1" applyAlignment="1">
      <alignment horizontal="center" vertical="center" wrapText="1"/>
    </xf>
    <xf numFmtId="164" fontId="9" fillId="0" borderId="10" xfId="0" applyNumberFormat="1" applyFont="1" applyFill="1" applyBorder="1" applyAlignment="1">
      <alignment horizontal="center" vertical="center" wrapText="1"/>
    </xf>
    <xf numFmtId="49" fontId="3" fillId="0" borderId="27" xfId="0" applyNumberFormat="1" applyFont="1" applyFill="1" applyBorder="1" applyAlignment="1">
      <alignment horizontal="center" vertical="center" wrapText="1"/>
    </xf>
    <xf numFmtId="0" fontId="3" fillId="0" borderId="0" xfId="0" applyFont="1" applyFill="1" applyAlignment="1">
      <alignment horizontal="left" vertical="top" wrapText="1"/>
    </xf>
  </cellXfs>
  <cellStyles count="7">
    <cellStyle name="Обычный" xfId="0" builtinId="0"/>
    <cellStyle name="Обычный 2" xfId="5"/>
    <cellStyle name="Обычный_Лист1" xfId="1"/>
    <cellStyle name="Обычный_Таблицы_3 и форматы_" xfId="6"/>
    <cellStyle name="Обычный_Формы 2-3 ФЦП-2009 150309 М ЕС ОрВД 2" xfId="2"/>
    <cellStyle name="Процентный 2"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122"/>
  <sheetViews>
    <sheetView tabSelected="1" view="pageBreakPreview" zoomScale="90" zoomScaleNormal="100" zoomScaleSheetLayoutView="90" workbookViewId="0">
      <pane xSplit="1" ySplit="8" topLeftCell="B53" activePane="bottomRight" state="frozen"/>
      <selection pane="topRight" activeCell="B1" sqref="B1"/>
      <selection pane="bottomLeft" activeCell="A9" sqref="A9"/>
      <selection pane="bottomRight" activeCell="G110" sqref="G110"/>
    </sheetView>
  </sheetViews>
  <sheetFormatPr defaultRowHeight="12.75"/>
  <cols>
    <col min="1" max="1" width="10.28515625" style="21" bestFit="1" customWidth="1"/>
    <col min="2" max="2" width="31.5703125" style="40" customWidth="1"/>
    <col min="3" max="3" width="14.140625" style="2" customWidth="1"/>
    <col min="4" max="4" width="13.85546875" style="3" customWidth="1"/>
    <col min="5" max="5" width="13.85546875" style="2" customWidth="1"/>
    <col min="6" max="6" width="12.85546875" style="2" customWidth="1"/>
    <col min="7" max="7" width="14.42578125" style="2" customWidth="1"/>
    <col min="8" max="8" width="13" style="2" customWidth="1"/>
    <col min="9" max="9" width="14.85546875" style="2" customWidth="1"/>
    <col min="10" max="10" width="13.5703125" style="2" customWidth="1"/>
    <col min="11" max="11" width="12.85546875" style="2" customWidth="1"/>
    <col min="12" max="12" width="56.5703125" style="72" customWidth="1"/>
    <col min="13" max="26" width="9.140625" style="4"/>
    <col min="27" max="16384" width="9.140625" style="1"/>
  </cols>
  <sheetData>
    <row r="1" spans="1:26" ht="18" customHeight="1">
      <c r="A1" s="32"/>
      <c r="B1" s="39"/>
      <c r="C1" s="16"/>
      <c r="D1" s="33"/>
      <c r="E1" s="16"/>
      <c r="F1" s="16"/>
      <c r="G1" s="73"/>
      <c r="H1" s="16"/>
      <c r="I1" s="16"/>
      <c r="J1" s="16"/>
      <c r="K1" s="16"/>
      <c r="L1" s="74" t="s">
        <v>5</v>
      </c>
      <c r="M1" s="1"/>
      <c r="N1" s="1"/>
      <c r="O1" s="1"/>
      <c r="P1" s="1"/>
      <c r="Q1" s="1"/>
      <c r="R1" s="1"/>
      <c r="S1" s="1"/>
      <c r="T1" s="1"/>
      <c r="U1" s="1"/>
      <c r="V1" s="1"/>
      <c r="W1" s="1"/>
      <c r="X1" s="1"/>
      <c r="Y1" s="1"/>
      <c r="Z1" s="1"/>
    </row>
    <row r="2" spans="1:26" ht="31.5" customHeight="1">
      <c r="A2" s="146" t="s">
        <v>238</v>
      </c>
      <c r="B2" s="146"/>
      <c r="C2" s="146"/>
      <c r="D2" s="146"/>
      <c r="E2" s="146"/>
      <c r="F2" s="146"/>
      <c r="G2" s="146"/>
      <c r="H2" s="146"/>
      <c r="I2" s="146"/>
      <c r="J2" s="146"/>
      <c r="K2" s="146"/>
      <c r="L2" s="146"/>
      <c r="M2" s="1"/>
      <c r="N2" s="1"/>
      <c r="O2" s="1"/>
      <c r="P2" s="1"/>
      <c r="Q2" s="1"/>
      <c r="R2" s="1"/>
      <c r="S2" s="1"/>
      <c r="T2" s="1"/>
      <c r="U2" s="1"/>
      <c r="V2" s="1"/>
      <c r="W2" s="1"/>
      <c r="X2" s="1"/>
      <c r="Y2" s="1"/>
      <c r="Z2" s="1"/>
    </row>
    <row r="3" spans="1:26" ht="39" customHeight="1">
      <c r="A3" s="147" t="s">
        <v>18</v>
      </c>
      <c r="B3" s="147"/>
      <c r="C3" s="147"/>
      <c r="D3" s="147"/>
      <c r="E3" s="147"/>
      <c r="F3" s="147"/>
      <c r="G3" s="147"/>
      <c r="H3" s="147"/>
      <c r="I3" s="147"/>
      <c r="J3" s="147"/>
      <c r="K3" s="147"/>
      <c r="L3" s="147"/>
      <c r="M3" s="1"/>
      <c r="N3" s="1"/>
      <c r="O3" s="1"/>
      <c r="P3" s="1"/>
      <c r="Q3" s="1"/>
      <c r="R3" s="1"/>
      <c r="S3" s="1"/>
      <c r="T3" s="1"/>
      <c r="U3" s="1"/>
      <c r="V3" s="1"/>
      <c r="W3" s="1"/>
      <c r="X3" s="1"/>
      <c r="Y3" s="1"/>
      <c r="Z3" s="1"/>
    </row>
    <row r="4" spans="1:26" ht="20.25" customHeight="1">
      <c r="A4" s="148" t="s">
        <v>4</v>
      </c>
      <c r="B4" s="148"/>
      <c r="C4" s="148"/>
      <c r="D4" s="148"/>
      <c r="E4" s="148"/>
      <c r="F4" s="148"/>
      <c r="G4" s="148"/>
      <c r="H4" s="148"/>
      <c r="I4" s="148"/>
      <c r="J4" s="148"/>
      <c r="K4" s="148"/>
      <c r="L4" s="149"/>
      <c r="M4" s="1"/>
      <c r="N4" s="1"/>
      <c r="O4" s="1"/>
      <c r="P4" s="1"/>
      <c r="Q4" s="1"/>
      <c r="R4" s="1"/>
      <c r="S4" s="1"/>
      <c r="T4" s="1"/>
      <c r="U4" s="1"/>
      <c r="V4" s="1"/>
      <c r="W4" s="1"/>
      <c r="X4" s="1"/>
      <c r="Y4" s="1"/>
      <c r="Z4" s="1"/>
    </row>
    <row r="5" spans="1:26" ht="13.5" thickBot="1">
      <c r="A5" s="22"/>
      <c r="B5" s="38"/>
      <c r="C5" s="5"/>
      <c r="D5" s="6"/>
      <c r="E5" s="5"/>
      <c r="F5" s="5"/>
      <c r="G5" s="5"/>
      <c r="H5" s="5"/>
      <c r="I5" s="5"/>
      <c r="J5" s="5"/>
      <c r="K5" s="5"/>
      <c r="L5" s="70"/>
      <c r="M5" s="1"/>
      <c r="N5" s="1"/>
      <c r="O5" s="1"/>
      <c r="P5" s="1"/>
      <c r="Q5" s="1"/>
      <c r="R5" s="1"/>
      <c r="S5" s="1"/>
      <c r="T5" s="1"/>
      <c r="U5" s="1"/>
      <c r="V5" s="1"/>
      <c r="W5" s="1"/>
      <c r="X5" s="1"/>
      <c r="Y5" s="1"/>
      <c r="Z5" s="1"/>
    </row>
    <row r="6" spans="1:26" ht="30.75" customHeight="1" thickTop="1" thickBot="1">
      <c r="A6" s="150" t="s">
        <v>3</v>
      </c>
      <c r="B6" s="153" t="s">
        <v>6</v>
      </c>
      <c r="C6" s="156" t="s">
        <v>35</v>
      </c>
      <c r="D6" s="157"/>
      <c r="E6" s="157"/>
      <c r="F6" s="157"/>
      <c r="G6" s="157"/>
      <c r="H6" s="158"/>
      <c r="I6" s="156" t="s">
        <v>15</v>
      </c>
      <c r="J6" s="157"/>
      <c r="K6" s="158"/>
      <c r="L6" s="159" t="s">
        <v>242</v>
      </c>
      <c r="M6" s="1"/>
      <c r="N6" s="1"/>
      <c r="O6" s="1"/>
      <c r="P6" s="1"/>
      <c r="Q6" s="1"/>
      <c r="R6" s="1"/>
      <c r="S6" s="1"/>
      <c r="T6" s="1"/>
      <c r="U6" s="1"/>
      <c r="V6" s="1"/>
      <c r="W6" s="1"/>
      <c r="X6" s="1"/>
      <c r="Y6" s="1"/>
      <c r="Z6" s="1"/>
    </row>
    <row r="7" spans="1:26" ht="40.5" customHeight="1" thickTop="1" thickBot="1">
      <c r="A7" s="151"/>
      <c r="B7" s="154"/>
      <c r="C7" s="156" t="s">
        <v>7</v>
      </c>
      <c r="D7" s="158"/>
      <c r="E7" s="156" t="s">
        <v>8</v>
      </c>
      <c r="F7" s="158"/>
      <c r="G7" s="156" t="s">
        <v>9</v>
      </c>
      <c r="H7" s="158"/>
      <c r="I7" s="156" t="s">
        <v>10</v>
      </c>
      <c r="J7" s="158"/>
      <c r="K7" s="162" t="s">
        <v>11</v>
      </c>
      <c r="L7" s="160"/>
      <c r="M7" s="1"/>
      <c r="N7" s="1"/>
      <c r="O7" s="1"/>
      <c r="P7" s="1"/>
      <c r="Q7" s="1"/>
      <c r="R7" s="1"/>
      <c r="S7" s="1"/>
      <c r="T7" s="1"/>
      <c r="U7" s="1"/>
      <c r="V7" s="1"/>
      <c r="W7" s="1"/>
      <c r="X7" s="1"/>
      <c r="Y7" s="1"/>
      <c r="Z7" s="1"/>
    </row>
    <row r="8" spans="1:26" ht="76.5" customHeight="1" thickTop="1" thickBot="1">
      <c r="A8" s="152"/>
      <c r="B8" s="155"/>
      <c r="C8" s="7" t="s">
        <v>194</v>
      </c>
      <c r="D8" s="8" t="s">
        <v>239</v>
      </c>
      <c r="E8" s="9" t="s">
        <v>36</v>
      </c>
      <c r="F8" s="10" t="s">
        <v>240</v>
      </c>
      <c r="G8" s="10" t="s">
        <v>37</v>
      </c>
      <c r="H8" s="10" t="s">
        <v>241</v>
      </c>
      <c r="I8" s="11" t="s">
        <v>38</v>
      </c>
      <c r="J8" s="10" t="s">
        <v>243</v>
      </c>
      <c r="K8" s="163"/>
      <c r="L8" s="161"/>
      <c r="M8" s="1"/>
      <c r="N8" s="1"/>
      <c r="O8" s="1"/>
      <c r="P8" s="1"/>
      <c r="Q8" s="1"/>
      <c r="R8" s="1"/>
      <c r="S8" s="1"/>
      <c r="T8" s="1"/>
      <c r="U8" s="1"/>
      <c r="V8" s="1"/>
      <c r="W8" s="1"/>
      <c r="X8" s="1"/>
      <c r="Y8" s="1"/>
      <c r="Z8" s="1"/>
    </row>
    <row r="9" spans="1:26" ht="14.25" thickTop="1" thickBot="1">
      <c r="A9" s="23">
        <v>1</v>
      </c>
      <c r="B9" s="43">
        <v>2</v>
      </c>
      <c r="C9" s="12">
        <v>3</v>
      </c>
      <c r="D9" s="13">
        <v>4</v>
      </c>
      <c r="E9" s="14">
        <v>5</v>
      </c>
      <c r="F9" s="14">
        <v>6</v>
      </c>
      <c r="G9" s="14">
        <v>7</v>
      </c>
      <c r="H9" s="12">
        <v>8</v>
      </c>
      <c r="I9" s="12">
        <v>9</v>
      </c>
      <c r="J9" s="12">
        <v>10</v>
      </c>
      <c r="K9" s="12">
        <v>11</v>
      </c>
      <c r="L9" s="71">
        <v>12</v>
      </c>
      <c r="M9" s="1"/>
      <c r="N9" s="1"/>
      <c r="O9" s="1"/>
      <c r="P9" s="1"/>
      <c r="Q9" s="1"/>
      <c r="R9" s="1"/>
      <c r="S9" s="1"/>
      <c r="T9" s="1"/>
      <c r="U9" s="1"/>
      <c r="V9" s="1"/>
      <c r="W9" s="1"/>
      <c r="X9" s="1"/>
      <c r="Y9" s="1"/>
      <c r="Z9" s="1"/>
    </row>
    <row r="10" spans="1:26" ht="13.5" thickTop="1">
      <c r="A10" s="95"/>
      <c r="B10" s="96"/>
      <c r="C10" s="97"/>
      <c r="D10" s="98"/>
      <c r="E10" s="97"/>
      <c r="F10" s="97"/>
      <c r="G10" s="97"/>
      <c r="H10" s="97"/>
      <c r="I10" s="97"/>
      <c r="J10" s="99"/>
      <c r="K10" s="138"/>
      <c r="L10" s="100"/>
      <c r="M10" s="1"/>
      <c r="N10" s="1"/>
      <c r="O10" s="1"/>
      <c r="P10" s="1"/>
      <c r="Q10" s="1"/>
      <c r="R10" s="1"/>
      <c r="S10" s="1"/>
      <c r="T10" s="1"/>
      <c r="U10" s="1"/>
      <c r="V10" s="1"/>
      <c r="W10" s="1"/>
      <c r="X10" s="1"/>
      <c r="Y10" s="1"/>
      <c r="Z10" s="1"/>
    </row>
    <row r="11" spans="1:26" s="28" customFormat="1" ht="17.25" customHeight="1">
      <c r="A11" s="101" t="s">
        <v>1</v>
      </c>
      <c r="B11" s="47" t="s">
        <v>12</v>
      </c>
      <c r="C11" s="48">
        <f t="shared" ref="C11:H11" si="0">C15+C35+C42</f>
        <v>1734518.79</v>
      </c>
      <c r="D11" s="48">
        <f t="shared" si="0"/>
        <v>1013580.2100000001</v>
      </c>
      <c r="E11" s="48">
        <f t="shared" si="0"/>
        <v>0</v>
      </c>
      <c r="F11" s="48">
        <f t="shared" si="0"/>
        <v>0</v>
      </c>
      <c r="G11" s="48">
        <f t="shared" si="0"/>
        <v>4169500</v>
      </c>
      <c r="H11" s="48">
        <f t="shared" si="0"/>
        <v>1622327.0996200002</v>
      </c>
      <c r="I11" s="48">
        <f>C11+E11+G11</f>
        <v>5904018.79</v>
      </c>
      <c r="J11" s="48">
        <f>D11+F11+H11</f>
        <v>2635907.3096200004</v>
      </c>
      <c r="K11" s="48">
        <f>K15+K35+K40</f>
        <v>2180514.6300000004</v>
      </c>
      <c r="L11" s="102"/>
    </row>
    <row r="12" spans="1:26" s="28" customFormat="1" ht="17.25" customHeight="1">
      <c r="A12" s="101"/>
      <c r="B12" s="47" t="s">
        <v>0</v>
      </c>
      <c r="C12" s="48"/>
      <c r="D12" s="49"/>
      <c r="E12" s="48"/>
      <c r="F12" s="48"/>
      <c r="G12" s="48"/>
      <c r="H12" s="48"/>
      <c r="I12" s="48"/>
      <c r="J12" s="50"/>
      <c r="K12" s="50"/>
      <c r="L12" s="102"/>
    </row>
    <row r="13" spans="1:26" s="28" customFormat="1" ht="17.25" customHeight="1">
      <c r="A13" s="101" t="s">
        <v>2</v>
      </c>
      <c r="B13" s="47" t="s">
        <v>13</v>
      </c>
      <c r="C13" s="48">
        <f>C15+C35</f>
        <v>520297.89999999991</v>
      </c>
      <c r="D13" s="48">
        <f>D15+D35</f>
        <v>27404.66</v>
      </c>
      <c r="E13" s="48">
        <f t="shared" ref="E13:F13" si="1">E15+E35</f>
        <v>0</v>
      </c>
      <c r="F13" s="48">
        <f t="shared" si="1"/>
        <v>0</v>
      </c>
      <c r="G13" s="48">
        <v>0</v>
      </c>
      <c r="H13" s="48">
        <v>0</v>
      </c>
      <c r="I13" s="48">
        <f>C13+E13+G13</f>
        <v>520297.89999999991</v>
      </c>
      <c r="J13" s="48">
        <f>D13+F13+H13</f>
        <v>27404.66</v>
      </c>
      <c r="K13" s="48">
        <v>0</v>
      </c>
      <c r="L13" s="102"/>
    </row>
    <row r="14" spans="1:26" s="28" customFormat="1" ht="17.25" customHeight="1">
      <c r="A14" s="101"/>
      <c r="B14" s="47" t="s">
        <v>39</v>
      </c>
      <c r="C14" s="51"/>
      <c r="D14" s="52"/>
      <c r="E14" s="51"/>
      <c r="F14" s="51"/>
      <c r="G14" s="51"/>
      <c r="H14" s="51"/>
      <c r="I14" s="51"/>
      <c r="J14" s="53"/>
      <c r="K14" s="53"/>
      <c r="L14" s="102"/>
    </row>
    <row r="15" spans="1:26" s="29" customFormat="1" ht="57">
      <c r="A15" s="103"/>
      <c r="B15" s="54" t="s">
        <v>16</v>
      </c>
      <c r="C15" s="55">
        <f t="shared" ref="C15:H15" si="2">C16+C31+C33+C34</f>
        <v>234068.29999999993</v>
      </c>
      <c r="D15" s="55">
        <f t="shared" si="2"/>
        <v>7339.16</v>
      </c>
      <c r="E15" s="55">
        <f t="shared" si="2"/>
        <v>0</v>
      </c>
      <c r="F15" s="55">
        <f t="shared" si="2"/>
        <v>0</v>
      </c>
      <c r="G15" s="55">
        <f t="shared" si="2"/>
        <v>4151800</v>
      </c>
      <c r="H15" s="55">
        <f t="shared" si="2"/>
        <v>1620820.2996200002</v>
      </c>
      <c r="I15" s="55">
        <f>C15+E15+G15</f>
        <v>4385868.3</v>
      </c>
      <c r="J15" s="55">
        <f>D15+F15+H15</f>
        <v>1628159.4596200001</v>
      </c>
      <c r="K15" s="55">
        <f>K16+K31+K33+K34</f>
        <v>1760042.4300000002</v>
      </c>
      <c r="L15" s="104"/>
    </row>
    <row r="16" spans="1:26" s="15" customFormat="1" ht="70.5" customHeight="1">
      <c r="A16" s="105" t="s">
        <v>22</v>
      </c>
      <c r="B16" s="81" t="s">
        <v>19</v>
      </c>
      <c r="C16" s="90">
        <f>C18+C19+C20+C21+C22+C23+C24+C25+C26+C28+C29</f>
        <v>199365.29999999993</v>
      </c>
      <c r="D16" s="90">
        <f t="shared" ref="D16:H16" si="3">D18+D19+D20+D21+D22+D23+D24+D25+D26+D28+D29</f>
        <v>0</v>
      </c>
      <c r="E16" s="90">
        <f t="shared" si="3"/>
        <v>0</v>
      </c>
      <c r="F16" s="90">
        <f t="shared" si="3"/>
        <v>0</v>
      </c>
      <c r="G16" s="90">
        <f t="shared" si="3"/>
        <v>238800</v>
      </c>
      <c r="H16" s="90">
        <f t="shared" si="3"/>
        <v>142092.39962000001</v>
      </c>
      <c r="I16" s="90">
        <f>SUM(C16+E16+G16)</f>
        <v>438165.29999999993</v>
      </c>
      <c r="J16" s="56">
        <f>SUM(D16+F16+H16)</f>
        <v>142092.39962000001</v>
      </c>
      <c r="K16" s="137">
        <f>K19+K20+K21+K22+K23+K24+K25+K26+K28+K29</f>
        <v>134805.66</v>
      </c>
      <c r="L16" s="106"/>
    </row>
    <row r="17" spans="1:12" s="15" customFormat="1" ht="30.75" hidden="1" customHeight="1">
      <c r="A17" s="105" t="s">
        <v>23</v>
      </c>
      <c r="B17" s="81" t="s">
        <v>24</v>
      </c>
      <c r="C17" s="90">
        <v>0</v>
      </c>
      <c r="D17" s="90">
        <v>0</v>
      </c>
      <c r="E17" s="90">
        <v>0</v>
      </c>
      <c r="F17" s="90">
        <v>0</v>
      </c>
      <c r="G17" s="90">
        <v>0</v>
      </c>
      <c r="H17" s="90">
        <v>0</v>
      </c>
      <c r="I17" s="90">
        <f t="shared" ref="I17" si="4">SUM(C17+E17+G17)</f>
        <v>0</v>
      </c>
      <c r="J17" s="56">
        <f>SUM(D17+F17+H17)</f>
        <v>0</v>
      </c>
      <c r="K17" s="137">
        <v>0</v>
      </c>
      <c r="L17" s="107"/>
    </row>
    <row r="18" spans="1:12" s="18" customFormat="1" ht="54.75" hidden="1" customHeight="1">
      <c r="A18" s="105" t="s">
        <v>154</v>
      </c>
      <c r="B18" s="81" t="s">
        <v>155</v>
      </c>
      <c r="C18" s="90">
        <v>0</v>
      </c>
      <c r="D18" s="90">
        <v>0</v>
      </c>
      <c r="E18" s="90">
        <v>0</v>
      </c>
      <c r="F18" s="90">
        <v>0</v>
      </c>
      <c r="G18" s="90">
        <v>0</v>
      </c>
      <c r="H18" s="90">
        <v>0</v>
      </c>
      <c r="I18" s="90">
        <f>C18+E18+G18</f>
        <v>0</v>
      </c>
      <c r="J18" s="90">
        <f>D18+F18+H18</f>
        <v>0</v>
      </c>
      <c r="K18" s="56">
        <v>0</v>
      </c>
      <c r="L18" s="108"/>
    </row>
    <row r="19" spans="1:12" s="19" customFormat="1" ht="112.5" customHeight="1">
      <c r="A19" s="109" t="s">
        <v>154</v>
      </c>
      <c r="B19" s="81" t="s">
        <v>181</v>
      </c>
      <c r="C19" s="90">
        <v>0</v>
      </c>
      <c r="D19" s="90">
        <v>0</v>
      </c>
      <c r="E19" s="90">
        <v>0</v>
      </c>
      <c r="F19" s="90">
        <v>0</v>
      </c>
      <c r="G19" s="90">
        <v>0</v>
      </c>
      <c r="H19" s="90">
        <v>59867.65</v>
      </c>
      <c r="I19" s="90">
        <f t="shared" ref="I19:J29" si="5">C19+E19+G19</f>
        <v>0</v>
      </c>
      <c r="J19" s="56">
        <f t="shared" si="5"/>
        <v>59867.65</v>
      </c>
      <c r="K19" s="56">
        <v>75480.84</v>
      </c>
      <c r="L19" s="108" t="s">
        <v>275</v>
      </c>
    </row>
    <row r="20" spans="1:12" s="19" customFormat="1" ht="105.75" customHeight="1">
      <c r="A20" s="109" t="s">
        <v>156</v>
      </c>
      <c r="B20" s="81" t="s">
        <v>170</v>
      </c>
      <c r="C20" s="90">
        <v>0</v>
      </c>
      <c r="D20" s="90">
        <v>0</v>
      </c>
      <c r="E20" s="90">
        <v>0</v>
      </c>
      <c r="F20" s="90">
        <v>0</v>
      </c>
      <c r="G20" s="90">
        <v>0</v>
      </c>
      <c r="H20" s="90">
        <v>2488.65</v>
      </c>
      <c r="I20" s="90">
        <f t="shared" si="5"/>
        <v>0</v>
      </c>
      <c r="J20" s="90">
        <f t="shared" si="5"/>
        <v>2488.65</v>
      </c>
      <c r="K20" s="56">
        <v>2488.65</v>
      </c>
      <c r="L20" s="108" t="s">
        <v>228</v>
      </c>
    </row>
    <row r="21" spans="1:12" s="19" customFormat="1" ht="122.25" customHeight="1">
      <c r="A21" s="109" t="s">
        <v>157</v>
      </c>
      <c r="B21" s="81" t="s">
        <v>182</v>
      </c>
      <c r="C21" s="90">
        <v>0</v>
      </c>
      <c r="D21" s="90">
        <v>0</v>
      </c>
      <c r="E21" s="90">
        <v>0</v>
      </c>
      <c r="F21" s="90">
        <v>0</v>
      </c>
      <c r="G21" s="90">
        <v>0</v>
      </c>
      <c r="H21" s="90">
        <v>15171.1</v>
      </c>
      <c r="I21" s="90">
        <f t="shared" si="5"/>
        <v>0</v>
      </c>
      <c r="J21" s="90">
        <f t="shared" si="5"/>
        <v>15171.1</v>
      </c>
      <c r="K21" s="56">
        <v>30570.44</v>
      </c>
      <c r="L21" s="108" t="s">
        <v>274</v>
      </c>
    </row>
    <row r="22" spans="1:12" s="19" customFormat="1" ht="134.25" customHeight="1">
      <c r="A22" s="109" t="s">
        <v>158</v>
      </c>
      <c r="B22" s="81" t="s">
        <v>171</v>
      </c>
      <c r="C22" s="90">
        <v>0</v>
      </c>
      <c r="D22" s="90">
        <v>0</v>
      </c>
      <c r="E22" s="90">
        <v>0</v>
      </c>
      <c r="F22" s="90">
        <v>0</v>
      </c>
      <c r="G22" s="90">
        <v>164000</v>
      </c>
      <c r="H22" s="90">
        <v>2071.49962</v>
      </c>
      <c r="I22" s="90">
        <f t="shared" si="5"/>
        <v>164000</v>
      </c>
      <c r="J22" s="56">
        <f t="shared" si="5"/>
        <v>2071.49962</v>
      </c>
      <c r="K22" s="56">
        <v>0</v>
      </c>
      <c r="L22" s="108" t="s">
        <v>229</v>
      </c>
    </row>
    <row r="23" spans="1:12" s="19" customFormat="1" ht="95.25" customHeight="1">
      <c r="A23" s="109" t="s">
        <v>159</v>
      </c>
      <c r="B23" s="81" t="s">
        <v>161</v>
      </c>
      <c r="C23" s="90">
        <v>0</v>
      </c>
      <c r="D23" s="90">
        <v>0</v>
      </c>
      <c r="E23" s="90">
        <v>0</v>
      </c>
      <c r="F23" s="90">
        <v>0</v>
      </c>
      <c r="G23" s="90">
        <v>15000</v>
      </c>
      <c r="H23" s="90">
        <v>0</v>
      </c>
      <c r="I23" s="90">
        <f t="shared" si="5"/>
        <v>15000</v>
      </c>
      <c r="J23" s="56">
        <f t="shared" si="5"/>
        <v>0</v>
      </c>
      <c r="K23" s="56">
        <v>0</v>
      </c>
      <c r="L23" s="108" t="s">
        <v>273</v>
      </c>
    </row>
    <row r="24" spans="1:12" s="15" customFormat="1" ht="171.75" customHeight="1">
      <c r="A24" s="109" t="s">
        <v>160</v>
      </c>
      <c r="B24" s="81" t="s">
        <v>163</v>
      </c>
      <c r="C24" s="90">
        <v>0</v>
      </c>
      <c r="D24" s="90">
        <v>0</v>
      </c>
      <c r="E24" s="90">
        <v>0</v>
      </c>
      <c r="F24" s="90">
        <v>0</v>
      </c>
      <c r="G24" s="90">
        <v>0</v>
      </c>
      <c r="H24" s="90">
        <v>14292.56</v>
      </c>
      <c r="I24" s="90">
        <f t="shared" si="5"/>
        <v>0</v>
      </c>
      <c r="J24" s="56">
        <f t="shared" si="5"/>
        <v>14292.56</v>
      </c>
      <c r="K24" s="56">
        <v>0</v>
      </c>
      <c r="L24" s="108" t="s">
        <v>272</v>
      </c>
    </row>
    <row r="25" spans="1:12" s="15" customFormat="1" ht="106.5" customHeight="1">
      <c r="A25" s="109" t="s">
        <v>162</v>
      </c>
      <c r="B25" s="81" t="s">
        <v>183</v>
      </c>
      <c r="C25" s="90">
        <v>0</v>
      </c>
      <c r="D25" s="90">
        <v>0</v>
      </c>
      <c r="E25" s="90">
        <v>0</v>
      </c>
      <c r="F25" s="90">
        <v>0</v>
      </c>
      <c r="G25" s="90">
        <v>0</v>
      </c>
      <c r="H25" s="90">
        <v>27699.81</v>
      </c>
      <c r="I25" s="90">
        <f t="shared" si="5"/>
        <v>0</v>
      </c>
      <c r="J25" s="56">
        <f t="shared" si="5"/>
        <v>27699.81</v>
      </c>
      <c r="K25" s="56">
        <v>25800</v>
      </c>
      <c r="L25" s="108" t="s">
        <v>271</v>
      </c>
    </row>
    <row r="26" spans="1:12" s="15" customFormat="1" ht="98.25" customHeight="1">
      <c r="A26" s="109" t="s">
        <v>164</v>
      </c>
      <c r="B26" s="81" t="s">
        <v>230</v>
      </c>
      <c r="C26" s="90">
        <v>0</v>
      </c>
      <c r="D26" s="90">
        <v>0</v>
      </c>
      <c r="E26" s="90">
        <v>0</v>
      </c>
      <c r="F26" s="90">
        <v>0</v>
      </c>
      <c r="G26" s="90">
        <v>25000</v>
      </c>
      <c r="H26" s="90">
        <v>0</v>
      </c>
      <c r="I26" s="90">
        <f t="shared" si="5"/>
        <v>25000</v>
      </c>
      <c r="J26" s="56">
        <f t="shared" si="5"/>
        <v>0</v>
      </c>
      <c r="K26" s="56">
        <v>0</v>
      </c>
      <c r="L26" s="110" t="s">
        <v>270</v>
      </c>
    </row>
    <row r="27" spans="1:12" s="15" customFormat="1" ht="75.75" hidden="1" customHeight="1">
      <c r="A27" s="109" t="s">
        <v>166</v>
      </c>
      <c r="B27" s="81" t="s">
        <v>167</v>
      </c>
      <c r="C27" s="90">
        <v>199365.29999999993</v>
      </c>
      <c r="D27" s="90">
        <v>0</v>
      </c>
      <c r="E27" s="90">
        <v>0</v>
      </c>
      <c r="F27" s="90">
        <v>0</v>
      </c>
      <c r="G27" s="90">
        <v>18000</v>
      </c>
      <c r="H27" s="90">
        <v>0</v>
      </c>
      <c r="I27" s="90">
        <f t="shared" si="5"/>
        <v>217365.29999999993</v>
      </c>
      <c r="J27" s="56">
        <f t="shared" si="5"/>
        <v>0</v>
      </c>
      <c r="K27" s="56">
        <v>0</v>
      </c>
      <c r="L27" s="111" t="s">
        <v>168</v>
      </c>
    </row>
    <row r="28" spans="1:12" s="15" customFormat="1" ht="185.25" customHeight="1">
      <c r="A28" s="109" t="s">
        <v>165</v>
      </c>
      <c r="B28" s="81" t="s">
        <v>184</v>
      </c>
      <c r="C28" s="90">
        <v>199365.29999999993</v>
      </c>
      <c r="D28" s="90">
        <v>0</v>
      </c>
      <c r="E28" s="90">
        <v>0</v>
      </c>
      <c r="F28" s="90">
        <v>0</v>
      </c>
      <c r="G28" s="90">
        <v>10800</v>
      </c>
      <c r="H28" s="90">
        <v>7650</v>
      </c>
      <c r="I28" s="90">
        <f t="shared" si="5"/>
        <v>210165.29999999993</v>
      </c>
      <c r="J28" s="56">
        <f t="shared" si="5"/>
        <v>7650</v>
      </c>
      <c r="K28" s="56">
        <v>0</v>
      </c>
      <c r="L28" s="110" t="s">
        <v>269</v>
      </c>
    </row>
    <row r="29" spans="1:12" s="15" customFormat="1" ht="111.75" customHeight="1">
      <c r="A29" s="109" t="s">
        <v>166</v>
      </c>
      <c r="B29" s="81" t="s">
        <v>169</v>
      </c>
      <c r="C29" s="90">
        <v>0</v>
      </c>
      <c r="D29" s="90">
        <v>0</v>
      </c>
      <c r="E29" s="90">
        <v>0</v>
      </c>
      <c r="F29" s="90">
        <v>0</v>
      </c>
      <c r="G29" s="90">
        <v>24000</v>
      </c>
      <c r="H29" s="90">
        <v>12851.13</v>
      </c>
      <c r="I29" s="90">
        <f t="shared" si="5"/>
        <v>24000</v>
      </c>
      <c r="J29" s="56">
        <f t="shared" si="5"/>
        <v>12851.13</v>
      </c>
      <c r="K29" s="56">
        <v>465.73</v>
      </c>
      <c r="L29" s="110" t="s">
        <v>268</v>
      </c>
    </row>
    <row r="30" spans="1:12" s="15" customFormat="1" ht="82.5" hidden="1" customHeight="1">
      <c r="A30" s="112"/>
      <c r="B30" s="44"/>
      <c r="C30" s="45"/>
      <c r="D30" s="45"/>
      <c r="E30" s="45"/>
      <c r="F30" s="45"/>
      <c r="G30" s="45"/>
      <c r="H30" s="45"/>
      <c r="I30" s="45"/>
      <c r="J30" s="46"/>
      <c r="K30" s="137"/>
      <c r="L30" s="113"/>
    </row>
    <row r="31" spans="1:12" s="15" customFormat="1" ht="352.5" customHeight="1">
      <c r="A31" s="164" t="s">
        <v>25</v>
      </c>
      <c r="B31" s="142" t="s">
        <v>28</v>
      </c>
      <c r="C31" s="141">
        <f>9403+25300</f>
        <v>34703</v>
      </c>
      <c r="D31" s="141">
        <v>7339.16</v>
      </c>
      <c r="E31" s="141">
        <v>0</v>
      </c>
      <c r="F31" s="141">
        <v>0</v>
      </c>
      <c r="G31" s="141">
        <v>2256800</v>
      </c>
      <c r="H31" s="141">
        <v>1248025.99</v>
      </c>
      <c r="I31" s="141">
        <f t="shared" ref="I31:J31" si="6">C31+E31+G31</f>
        <v>2291503</v>
      </c>
      <c r="J31" s="141">
        <f t="shared" si="6"/>
        <v>1255365.1499999999</v>
      </c>
      <c r="K31" s="141">
        <v>1414416.35</v>
      </c>
      <c r="L31" s="143" t="s">
        <v>267</v>
      </c>
    </row>
    <row r="32" spans="1:12" s="15" customFormat="1" ht="409.6" customHeight="1">
      <c r="A32" s="164"/>
      <c r="B32" s="142"/>
      <c r="C32" s="141"/>
      <c r="D32" s="141"/>
      <c r="E32" s="141"/>
      <c r="F32" s="141"/>
      <c r="G32" s="141"/>
      <c r="H32" s="141"/>
      <c r="I32" s="141"/>
      <c r="J32" s="141"/>
      <c r="K32" s="141"/>
      <c r="L32" s="144"/>
    </row>
    <row r="33" spans="1:12" s="15" customFormat="1" ht="351" customHeight="1">
      <c r="A33" s="109" t="s">
        <v>172</v>
      </c>
      <c r="B33" s="81" t="s">
        <v>26</v>
      </c>
      <c r="C33" s="90">
        <v>0</v>
      </c>
      <c r="D33" s="90">
        <v>0</v>
      </c>
      <c r="E33" s="90">
        <v>0</v>
      </c>
      <c r="F33" s="90">
        <v>0</v>
      </c>
      <c r="G33" s="90">
        <v>1481200</v>
      </c>
      <c r="H33" s="90">
        <v>186982.35</v>
      </c>
      <c r="I33" s="90">
        <f t="shared" ref="I33:J34" si="7">C33+E33+G33</f>
        <v>1481200</v>
      </c>
      <c r="J33" s="90">
        <f t="shared" si="7"/>
        <v>186982.35</v>
      </c>
      <c r="K33" s="137">
        <v>183826.82</v>
      </c>
      <c r="L33" s="114" t="s">
        <v>266</v>
      </c>
    </row>
    <row r="34" spans="1:12" s="15" customFormat="1" ht="409.5" customHeight="1">
      <c r="A34" s="109" t="s">
        <v>173</v>
      </c>
      <c r="B34" s="81" t="s">
        <v>20</v>
      </c>
      <c r="C34" s="90">
        <v>0</v>
      </c>
      <c r="D34" s="90">
        <v>0</v>
      </c>
      <c r="E34" s="90">
        <v>0</v>
      </c>
      <c r="F34" s="90">
        <v>0</v>
      </c>
      <c r="G34" s="90">
        <v>175000</v>
      </c>
      <c r="H34" s="90">
        <v>43719.56</v>
      </c>
      <c r="I34" s="90">
        <f>C34+E34+G34</f>
        <v>175000</v>
      </c>
      <c r="J34" s="90">
        <f t="shared" si="7"/>
        <v>43719.56</v>
      </c>
      <c r="K34" s="137">
        <v>26993.599999999999</v>
      </c>
      <c r="L34" s="115" t="s">
        <v>265</v>
      </c>
    </row>
    <row r="35" spans="1:12" ht="63" customHeight="1">
      <c r="A35" s="116"/>
      <c r="B35" s="54" t="s">
        <v>179</v>
      </c>
      <c r="C35" s="60">
        <f>C36</f>
        <v>286229.59999999998</v>
      </c>
      <c r="D35" s="60">
        <f t="shared" ref="D35:H35" si="8">D36</f>
        <v>20065.5</v>
      </c>
      <c r="E35" s="60">
        <f t="shared" si="8"/>
        <v>0</v>
      </c>
      <c r="F35" s="60">
        <f t="shared" si="8"/>
        <v>0</v>
      </c>
      <c r="G35" s="60">
        <f t="shared" si="8"/>
        <v>0</v>
      </c>
      <c r="H35" s="60">
        <f t="shared" si="8"/>
        <v>0</v>
      </c>
      <c r="I35" s="60">
        <f>C35+E35+G35</f>
        <v>286229.59999999998</v>
      </c>
      <c r="J35" s="60">
        <f>D35+F35+H35</f>
        <v>20065.5</v>
      </c>
      <c r="K35" s="60">
        <f>K36</f>
        <v>0</v>
      </c>
      <c r="L35" s="117"/>
    </row>
    <row r="36" spans="1:12" ht="150.75" customHeight="1">
      <c r="A36" s="118" t="s">
        <v>178</v>
      </c>
      <c r="B36" s="81" t="s">
        <v>175</v>
      </c>
      <c r="C36" s="90">
        <f>C37+C38</f>
        <v>286229.59999999998</v>
      </c>
      <c r="D36" s="90">
        <f t="shared" ref="D36:H36" si="9">D37+D38</f>
        <v>20065.5</v>
      </c>
      <c r="E36" s="90">
        <f t="shared" si="9"/>
        <v>0</v>
      </c>
      <c r="F36" s="90">
        <f t="shared" si="9"/>
        <v>0</v>
      </c>
      <c r="G36" s="90">
        <f t="shared" si="9"/>
        <v>0</v>
      </c>
      <c r="H36" s="90">
        <f t="shared" si="9"/>
        <v>0</v>
      </c>
      <c r="I36" s="90">
        <f>C36+E36+G36</f>
        <v>286229.59999999998</v>
      </c>
      <c r="J36" s="90">
        <f>D36+F36+H36</f>
        <v>20065.5</v>
      </c>
      <c r="K36" s="137">
        <f>K37+K38</f>
        <v>0</v>
      </c>
      <c r="L36" s="119"/>
    </row>
    <row r="37" spans="1:12" s="19" customFormat="1" ht="108.75" customHeight="1">
      <c r="A37" s="118" t="s">
        <v>177</v>
      </c>
      <c r="B37" s="82" t="s">
        <v>185</v>
      </c>
      <c r="C37" s="90">
        <f>276229.6</f>
        <v>276229.59999999998</v>
      </c>
      <c r="D37" s="90">
        <v>20065.5</v>
      </c>
      <c r="E37" s="90">
        <v>0</v>
      </c>
      <c r="F37" s="90">
        <v>0</v>
      </c>
      <c r="G37" s="90">
        <v>0</v>
      </c>
      <c r="H37" s="90">
        <v>0</v>
      </c>
      <c r="I37" s="90">
        <f>C37</f>
        <v>276229.59999999998</v>
      </c>
      <c r="J37" s="90">
        <v>20065.5</v>
      </c>
      <c r="K37" s="137">
        <v>0</v>
      </c>
      <c r="L37" s="120" t="s">
        <v>231</v>
      </c>
    </row>
    <row r="38" spans="1:12" s="30" customFormat="1" ht="133.5" customHeight="1">
      <c r="A38" s="118" t="s">
        <v>176</v>
      </c>
      <c r="B38" s="82" t="s">
        <v>174</v>
      </c>
      <c r="C38" s="90">
        <v>10000</v>
      </c>
      <c r="D38" s="90">
        <v>0</v>
      </c>
      <c r="E38" s="90">
        <v>0</v>
      </c>
      <c r="F38" s="90">
        <v>0</v>
      </c>
      <c r="G38" s="90">
        <v>0</v>
      </c>
      <c r="H38" s="90">
        <v>0</v>
      </c>
      <c r="I38" s="90">
        <f>C38</f>
        <v>10000</v>
      </c>
      <c r="J38" s="90">
        <v>0</v>
      </c>
      <c r="K38" s="137">
        <v>0</v>
      </c>
      <c r="L38" s="121" t="s">
        <v>232</v>
      </c>
    </row>
    <row r="39" spans="1:12" s="30" customFormat="1" ht="15.75">
      <c r="A39" s="122"/>
      <c r="B39" s="68"/>
      <c r="C39" s="69"/>
      <c r="D39" s="49"/>
      <c r="E39" s="69"/>
      <c r="F39" s="69"/>
      <c r="G39" s="69"/>
      <c r="H39" s="69"/>
      <c r="I39" s="69"/>
      <c r="J39" s="69"/>
      <c r="K39" s="69"/>
      <c r="L39" s="123"/>
    </row>
    <row r="40" spans="1:12" s="42" customFormat="1" ht="49.5" customHeight="1">
      <c r="A40" s="124" t="s">
        <v>14</v>
      </c>
      <c r="B40" s="47" t="s">
        <v>150</v>
      </c>
      <c r="C40" s="48">
        <f>C42</f>
        <v>1214220.8900000001</v>
      </c>
      <c r="D40" s="48">
        <f>D42</f>
        <v>986175.55</v>
      </c>
      <c r="E40" s="48">
        <v>0</v>
      </c>
      <c r="F40" s="48">
        <v>0</v>
      </c>
      <c r="G40" s="48">
        <v>17700</v>
      </c>
      <c r="H40" s="48">
        <v>1506.8</v>
      </c>
      <c r="I40" s="48">
        <f>C40+E40+G40</f>
        <v>1231920.8900000001</v>
      </c>
      <c r="J40" s="57">
        <f>D40+F40+H40</f>
        <v>987682.35000000009</v>
      </c>
      <c r="K40" s="57">
        <f>K42</f>
        <v>420472.2</v>
      </c>
      <c r="L40" s="102"/>
    </row>
    <row r="41" spans="1:12" s="30" customFormat="1" ht="35.25" customHeight="1">
      <c r="A41" s="125"/>
      <c r="B41" s="81" t="s">
        <v>21</v>
      </c>
      <c r="C41" s="58"/>
      <c r="D41" s="58"/>
      <c r="E41" s="58"/>
      <c r="F41" s="58"/>
      <c r="G41" s="58"/>
      <c r="H41" s="58"/>
      <c r="I41" s="58"/>
      <c r="J41" s="59"/>
      <c r="K41" s="59"/>
      <c r="L41" s="126"/>
    </row>
    <row r="42" spans="1:12" s="41" customFormat="1" ht="60.75" customHeight="1">
      <c r="A42" s="125"/>
      <c r="B42" s="54" t="s">
        <v>180</v>
      </c>
      <c r="C42" s="60">
        <f>C43+C72</f>
        <v>1214220.8900000001</v>
      </c>
      <c r="D42" s="60">
        <f t="shared" ref="D42:H42" si="10">D43+D72</f>
        <v>986175.55</v>
      </c>
      <c r="E42" s="60">
        <f t="shared" si="10"/>
        <v>0</v>
      </c>
      <c r="F42" s="60">
        <f t="shared" si="10"/>
        <v>0</v>
      </c>
      <c r="G42" s="60">
        <f t="shared" si="10"/>
        <v>17700</v>
      </c>
      <c r="H42" s="60">
        <f t="shared" si="10"/>
        <v>1506.8000000000002</v>
      </c>
      <c r="I42" s="60">
        <f>C42+E42+G42</f>
        <v>1231920.8900000001</v>
      </c>
      <c r="J42" s="61">
        <f>D42+F42+H42</f>
        <v>987682.35000000009</v>
      </c>
      <c r="K42" s="61">
        <f>K43+K72</f>
        <v>420472.2</v>
      </c>
      <c r="L42" s="127"/>
    </row>
    <row r="43" spans="1:12" s="30" customFormat="1" ht="68.25" customHeight="1">
      <c r="A43" s="125"/>
      <c r="B43" s="81" t="s">
        <v>40</v>
      </c>
      <c r="C43" s="90">
        <f>SUM(C44:C71)</f>
        <v>1007895.8900000001</v>
      </c>
      <c r="D43" s="90">
        <f t="shared" ref="D43:H43" si="11">SUM(D44:D71)</f>
        <v>788786.69000000006</v>
      </c>
      <c r="E43" s="90">
        <f t="shared" si="11"/>
        <v>0</v>
      </c>
      <c r="F43" s="90">
        <f t="shared" si="11"/>
        <v>0</v>
      </c>
      <c r="G43" s="90">
        <f t="shared" si="11"/>
        <v>0</v>
      </c>
      <c r="H43" s="90">
        <f t="shared" si="11"/>
        <v>0</v>
      </c>
      <c r="I43" s="90">
        <f>C43+E43+G43</f>
        <v>1007895.8900000001</v>
      </c>
      <c r="J43" s="56">
        <f>D43+F43+H43</f>
        <v>788786.69000000006</v>
      </c>
      <c r="K43" s="56">
        <f>SUM(K44:K71)</f>
        <v>419083</v>
      </c>
      <c r="L43" s="128"/>
    </row>
    <row r="44" spans="1:12" s="30" customFormat="1" ht="67.5" customHeight="1">
      <c r="A44" s="109" t="s">
        <v>41</v>
      </c>
      <c r="B44" s="62" t="s">
        <v>42</v>
      </c>
      <c r="C44" s="90">
        <v>67100</v>
      </c>
      <c r="D44" s="90">
        <v>67100</v>
      </c>
      <c r="E44" s="90">
        <v>0</v>
      </c>
      <c r="F44" s="90">
        <v>0</v>
      </c>
      <c r="G44" s="90">
        <v>0</v>
      </c>
      <c r="H44" s="90">
        <v>0</v>
      </c>
      <c r="I44" s="90">
        <f t="shared" ref="I44:J44" si="12">C44+E44+G44</f>
        <v>67100</v>
      </c>
      <c r="J44" s="56">
        <f t="shared" si="12"/>
        <v>67100</v>
      </c>
      <c r="K44" s="56">
        <v>59869</v>
      </c>
      <c r="L44" s="108" t="s">
        <v>244</v>
      </c>
    </row>
    <row r="45" spans="1:12" s="30" customFormat="1" ht="68.25" customHeight="1">
      <c r="A45" s="109" t="s">
        <v>43</v>
      </c>
      <c r="B45" s="62" t="s">
        <v>44</v>
      </c>
      <c r="C45" s="90">
        <v>67100</v>
      </c>
      <c r="D45" s="90">
        <v>67100</v>
      </c>
      <c r="E45" s="90">
        <v>0</v>
      </c>
      <c r="F45" s="90">
        <v>0</v>
      </c>
      <c r="G45" s="90">
        <v>0</v>
      </c>
      <c r="H45" s="90">
        <v>0</v>
      </c>
      <c r="I45" s="90">
        <f t="shared" ref="I45:I104" si="13">C45+E45+G45</f>
        <v>67100</v>
      </c>
      <c r="J45" s="56">
        <f t="shared" ref="J45:J104" si="14">D45+F45+H45</f>
        <v>67100</v>
      </c>
      <c r="K45" s="56">
        <v>0</v>
      </c>
      <c r="L45" s="108" t="s">
        <v>227</v>
      </c>
    </row>
    <row r="46" spans="1:12" s="30" customFormat="1" ht="61.5" customHeight="1">
      <c r="A46" s="109" t="s">
        <v>45</v>
      </c>
      <c r="B46" s="62" t="s">
        <v>46</v>
      </c>
      <c r="C46" s="90">
        <v>67100</v>
      </c>
      <c r="D46" s="90">
        <v>67100</v>
      </c>
      <c r="E46" s="90">
        <v>0</v>
      </c>
      <c r="F46" s="90">
        <v>0</v>
      </c>
      <c r="G46" s="90">
        <v>0</v>
      </c>
      <c r="H46" s="90">
        <v>0</v>
      </c>
      <c r="I46" s="90">
        <f t="shared" si="13"/>
        <v>67100</v>
      </c>
      <c r="J46" s="56">
        <f t="shared" si="14"/>
        <v>67100</v>
      </c>
      <c r="K46" s="56">
        <v>59869</v>
      </c>
      <c r="L46" s="108" t="s">
        <v>245</v>
      </c>
    </row>
    <row r="47" spans="1:12" s="30" customFormat="1" ht="69.75" customHeight="1">
      <c r="A47" s="129" t="s">
        <v>47</v>
      </c>
      <c r="B47" s="62" t="s">
        <v>48</v>
      </c>
      <c r="C47" s="90">
        <v>67100</v>
      </c>
      <c r="D47" s="90">
        <v>67100</v>
      </c>
      <c r="E47" s="90">
        <v>0</v>
      </c>
      <c r="F47" s="90">
        <v>0</v>
      </c>
      <c r="G47" s="90">
        <v>0</v>
      </c>
      <c r="H47" s="90">
        <v>0</v>
      </c>
      <c r="I47" s="90">
        <f t="shared" si="13"/>
        <v>67100</v>
      </c>
      <c r="J47" s="56">
        <f t="shared" si="14"/>
        <v>67100</v>
      </c>
      <c r="K47" s="56">
        <v>59869</v>
      </c>
      <c r="L47" s="108" t="s">
        <v>246</v>
      </c>
    </row>
    <row r="48" spans="1:12" s="30" customFormat="1" ht="69.75" customHeight="1">
      <c r="A48" s="129" t="s">
        <v>49</v>
      </c>
      <c r="B48" s="62" t="s">
        <v>50</v>
      </c>
      <c r="C48" s="90">
        <v>78300</v>
      </c>
      <c r="D48" s="90">
        <v>78300</v>
      </c>
      <c r="E48" s="90">
        <v>0</v>
      </c>
      <c r="F48" s="90">
        <v>0</v>
      </c>
      <c r="G48" s="90">
        <v>0</v>
      </c>
      <c r="H48" s="90">
        <v>0</v>
      </c>
      <c r="I48" s="90">
        <f t="shared" si="13"/>
        <v>78300</v>
      </c>
      <c r="J48" s="56">
        <f t="shared" si="14"/>
        <v>78300</v>
      </c>
      <c r="K48" s="56">
        <v>0</v>
      </c>
      <c r="L48" s="108" t="s">
        <v>226</v>
      </c>
    </row>
    <row r="49" spans="1:12" s="30" customFormat="1" ht="66" customHeight="1">
      <c r="A49" s="129" t="s">
        <v>51</v>
      </c>
      <c r="B49" s="62" t="s">
        <v>52</v>
      </c>
      <c r="C49" s="90">
        <v>78300</v>
      </c>
      <c r="D49" s="90">
        <v>0</v>
      </c>
      <c r="E49" s="90">
        <v>0</v>
      </c>
      <c r="F49" s="90">
        <v>0</v>
      </c>
      <c r="G49" s="90">
        <v>0</v>
      </c>
      <c r="H49" s="90">
        <v>0</v>
      </c>
      <c r="I49" s="90">
        <f t="shared" si="13"/>
        <v>78300</v>
      </c>
      <c r="J49" s="56">
        <f t="shared" si="14"/>
        <v>0</v>
      </c>
      <c r="K49" s="56">
        <v>0</v>
      </c>
      <c r="L49" s="108" t="s">
        <v>53</v>
      </c>
    </row>
    <row r="50" spans="1:12" s="30" customFormat="1" ht="73.5" customHeight="1">
      <c r="A50" s="129" t="s">
        <v>54</v>
      </c>
      <c r="B50" s="62" t="s">
        <v>17</v>
      </c>
      <c r="C50" s="90">
        <v>9287.51</v>
      </c>
      <c r="D50" s="90">
        <v>9287.51</v>
      </c>
      <c r="E50" s="90">
        <v>0</v>
      </c>
      <c r="F50" s="90">
        <v>0</v>
      </c>
      <c r="G50" s="90">
        <v>0</v>
      </c>
      <c r="H50" s="90">
        <v>0</v>
      </c>
      <c r="I50" s="90">
        <f t="shared" si="13"/>
        <v>9287.51</v>
      </c>
      <c r="J50" s="56">
        <f t="shared" si="14"/>
        <v>9287.51</v>
      </c>
      <c r="K50" s="56">
        <v>0</v>
      </c>
      <c r="L50" s="108" t="s">
        <v>55</v>
      </c>
    </row>
    <row r="51" spans="1:12" s="30" customFormat="1" ht="70.5" customHeight="1">
      <c r="A51" s="129" t="s">
        <v>56</v>
      </c>
      <c r="B51" s="62" t="s">
        <v>57</v>
      </c>
      <c r="C51" s="90">
        <v>12180</v>
      </c>
      <c r="D51" s="90">
        <v>0</v>
      </c>
      <c r="E51" s="90">
        <v>0</v>
      </c>
      <c r="F51" s="90">
        <v>0</v>
      </c>
      <c r="G51" s="90">
        <v>0</v>
      </c>
      <c r="H51" s="90">
        <v>0</v>
      </c>
      <c r="I51" s="90">
        <f t="shared" si="13"/>
        <v>12180</v>
      </c>
      <c r="J51" s="56">
        <f t="shared" si="14"/>
        <v>0</v>
      </c>
      <c r="K51" s="56">
        <v>0</v>
      </c>
      <c r="L51" s="108" t="s">
        <v>151</v>
      </c>
    </row>
    <row r="52" spans="1:12" s="30" customFormat="1" ht="69.75" customHeight="1">
      <c r="A52" s="129" t="s">
        <v>58</v>
      </c>
      <c r="B52" s="62" t="s">
        <v>59</v>
      </c>
      <c r="C52" s="90">
        <v>67100</v>
      </c>
      <c r="D52" s="90">
        <v>67100</v>
      </c>
      <c r="E52" s="90">
        <v>0</v>
      </c>
      <c r="F52" s="90">
        <v>0</v>
      </c>
      <c r="G52" s="90">
        <v>0</v>
      </c>
      <c r="H52" s="90">
        <v>0</v>
      </c>
      <c r="I52" s="90">
        <f t="shared" si="13"/>
        <v>67100</v>
      </c>
      <c r="J52" s="56">
        <f t="shared" si="14"/>
        <v>67100</v>
      </c>
      <c r="K52" s="56">
        <v>59869</v>
      </c>
      <c r="L52" s="108" t="s">
        <v>247</v>
      </c>
    </row>
    <row r="53" spans="1:12" s="30" customFormat="1" ht="71.25" customHeight="1">
      <c r="A53" s="129" t="s">
        <v>60</v>
      </c>
      <c r="B53" s="62" t="s">
        <v>61</v>
      </c>
      <c r="C53" s="90">
        <v>20000</v>
      </c>
      <c r="D53" s="90">
        <v>20000</v>
      </c>
      <c r="E53" s="90">
        <v>0</v>
      </c>
      <c r="F53" s="90">
        <v>0</v>
      </c>
      <c r="G53" s="90">
        <v>0</v>
      </c>
      <c r="H53" s="90">
        <v>0</v>
      </c>
      <c r="I53" s="90">
        <f t="shared" si="13"/>
        <v>20000</v>
      </c>
      <c r="J53" s="56">
        <f t="shared" si="14"/>
        <v>20000</v>
      </c>
      <c r="K53" s="56">
        <v>0</v>
      </c>
      <c r="L53" s="108" t="s">
        <v>225</v>
      </c>
    </row>
    <row r="54" spans="1:12" s="30" customFormat="1" ht="72.75" customHeight="1">
      <c r="A54" s="129" t="s">
        <v>62</v>
      </c>
      <c r="B54" s="62" t="s">
        <v>63</v>
      </c>
      <c r="C54" s="90">
        <v>67100</v>
      </c>
      <c r="D54" s="90">
        <v>67100</v>
      </c>
      <c r="E54" s="90">
        <v>0</v>
      </c>
      <c r="F54" s="90">
        <v>0</v>
      </c>
      <c r="G54" s="90">
        <v>0</v>
      </c>
      <c r="H54" s="90">
        <v>0</v>
      </c>
      <c r="I54" s="90">
        <f t="shared" si="13"/>
        <v>67100</v>
      </c>
      <c r="J54" s="56">
        <f t="shared" si="14"/>
        <v>67100</v>
      </c>
      <c r="K54" s="56">
        <v>59869</v>
      </c>
      <c r="L54" s="108" t="s">
        <v>248</v>
      </c>
    </row>
    <row r="55" spans="1:12" s="30" customFormat="1" ht="70.5" customHeight="1">
      <c r="A55" s="129" t="s">
        <v>64</v>
      </c>
      <c r="B55" s="62" t="s">
        <v>65</v>
      </c>
      <c r="C55" s="90">
        <v>9600</v>
      </c>
      <c r="D55" s="90">
        <v>9600</v>
      </c>
      <c r="E55" s="90">
        <v>0</v>
      </c>
      <c r="F55" s="90">
        <v>0</v>
      </c>
      <c r="G55" s="90">
        <v>0</v>
      </c>
      <c r="H55" s="90">
        <v>0</v>
      </c>
      <c r="I55" s="90">
        <f t="shared" si="13"/>
        <v>9600</v>
      </c>
      <c r="J55" s="56">
        <f t="shared" si="14"/>
        <v>9600</v>
      </c>
      <c r="K55" s="56">
        <v>0</v>
      </c>
      <c r="L55" s="110" t="s">
        <v>224</v>
      </c>
    </row>
    <row r="56" spans="1:12" s="30" customFormat="1" ht="63" customHeight="1">
      <c r="A56" s="129" t="s">
        <v>66</v>
      </c>
      <c r="B56" s="62" t="s">
        <v>67</v>
      </c>
      <c r="C56" s="90">
        <v>9600</v>
      </c>
      <c r="D56" s="90">
        <v>9600</v>
      </c>
      <c r="E56" s="90">
        <v>0</v>
      </c>
      <c r="F56" s="90">
        <v>0</v>
      </c>
      <c r="G56" s="90">
        <v>0</v>
      </c>
      <c r="H56" s="90">
        <v>0</v>
      </c>
      <c r="I56" s="90">
        <f t="shared" si="13"/>
        <v>9600</v>
      </c>
      <c r="J56" s="56">
        <f t="shared" si="14"/>
        <v>9600</v>
      </c>
      <c r="K56" s="56">
        <v>0</v>
      </c>
      <c r="L56" s="110" t="s">
        <v>223</v>
      </c>
    </row>
    <row r="57" spans="1:12" s="30" customFormat="1" ht="75" customHeight="1">
      <c r="A57" s="129" t="s">
        <v>68</v>
      </c>
      <c r="B57" s="62" t="s">
        <v>69</v>
      </c>
      <c r="C57" s="90">
        <v>9600</v>
      </c>
      <c r="D57" s="90">
        <v>9600</v>
      </c>
      <c r="E57" s="90">
        <v>0</v>
      </c>
      <c r="F57" s="90">
        <v>0</v>
      </c>
      <c r="G57" s="90">
        <v>0</v>
      </c>
      <c r="H57" s="90">
        <v>0</v>
      </c>
      <c r="I57" s="90">
        <f t="shared" si="13"/>
        <v>9600</v>
      </c>
      <c r="J57" s="56">
        <f t="shared" si="14"/>
        <v>9600</v>
      </c>
      <c r="K57" s="56">
        <v>0</v>
      </c>
      <c r="L57" s="110" t="s">
        <v>222</v>
      </c>
    </row>
    <row r="58" spans="1:12" s="30" customFormat="1" ht="73.5" customHeight="1">
      <c r="A58" s="129" t="s">
        <v>70</v>
      </c>
      <c r="B58" s="62" t="s">
        <v>71</v>
      </c>
      <c r="C58" s="90">
        <v>9600</v>
      </c>
      <c r="D58" s="90">
        <v>9600</v>
      </c>
      <c r="E58" s="90">
        <v>0</v>
      </c>
      <c r="F58" s="90">
        <v>0</v>
      </c>
      <c r="G58" s="90">
        <v>0</v>
      </c>
      <c r="H58" s="90">
        <v>0</v>
      </c>
      <c r="I58" s="90">
        <f t="shared" si="13"/>
        <v>9600</v>
      </c>
      <c r="J58" s="56">
        <f t="shared" si="14"/>
        <v>9600</v>
      </c>
      <c r="K58" s="56">
        <v>0</v>
      </c>
      <c r="L58" s="110" t="s">
        <v>221</v>
      </c>
    </row>
    <row r="59" spans="1:12" s="30" customFormat="1" ht="68.25" customHeight="1">
      <c r="A59" s="129" t="s">
        <v>72</v>
      </c>
      <c r="B59" s="81" t="s">
        <v>73</v>
      </c>
      <c r="C59" s="90">
        <v>67100</v>
      </c>
      <c r="D59" s="90">
        <v>67100</v>
      </c>
      <c r="E59" s="90">
        <v>0</v>
      </c>
      <c r="F59" s="90">
        <v>0</v>
      </c>
      <c r="G59" s="90">
        <v>0</v>
      </c>
      <c r="H59" s="90">
        <v>0</v>
      </c>
      <c r="I59" s="90">
        <f t="shared" si="13"/>
        <v>67100</v>
      </c>
      <c r="J59" s="56">
        <f t="shared" si="14"/>
        <v>67100</v>
      </c>
      <c r="K59" s="56">
        <v>0</v>
      </c>
      <c r="L59" s="108" t="s">
        <v>74</v>
      </c>
    </row>
    <row r="60" spans="1:12" s="30" customFormat="1" ht="74.25" customHeight="1">
      <c r="A60" s="129" t="s">
        <v>75</v>
      </c>
      <c r="B60" s="81" t="s">
        <v>76</v>
      </c>
      <c r="C60" s="90">
        <v>9600</v>
      </c>
      <c r="D60" s="90">
        <v>9600</v>
      </c>
      <c r="E60" s="90">
        <v>0</v>
      </c>
      <c r="F60" s="90">
        <v>0</v>
      </c>
      <c r="G60" s="90">
        <v>0</v>
      </c>
      <c r="H60" s="90">
        <v>0</v>
      </c>
      <c r="I60" s="90">
        <f t="shared" si="13"/>
        <v>9600</v>
      </c>
      <c r="J60" s="56">
        <f t="shared" si="14"/>
        <v>9600</v>
      </c>
      <c r="K60" s="56">
        <v>0</v>
      </c>
      <c r="L60" s="110" t="s">
        <v>220</v>
      </c>
    </row>
    <row r="61" spans="1:12" s="30" customFormat="1" ht="72.75" customHeight="1">
      <c r="A61" s="129" t="s">
        <v>77</v>
      </c>
      <c r="B61" s="62" t="s">
        <v>78</v>
      </c>
      <c r="C61" s="90">
        <v>2754.5</v>
      </c>
      <c r="D61" s="90">
        <v>0</v>
      </c>
      <c r="E61" s="90">
        <v>0</v>
      </c>
      <c r="F61" s="90">
        <v>0</v>
      </c>
      <c r="G61" s="90">
        <v>0</v>
      </c>
      <c r="H61" s="90">
        <v>0</v>
      </c>
      <c r="I61" s="90">
        <f>C61+E61+G61</f>
        <v>2754.5</v>
      </c>
      <c r="J61" s="56">
        <f t="shared" si="14"/>
        <v>0</v>
      </c>
      <c r="K61" s="56">
        <v>0</v>
      </c>
      <c r="L61" s="108" t="s">
        <v>189</v>
      </c>
    </row>
    <row r="62" spans="1:12" s="30" customFormat="1" ht="75" customHeight="1">
      <c r="A62" s="129" t="s">
        <v>79</v>
      </c>
      <c r="B62" s="62" t="s">
        <v>80</v>
      </c>
      <c r="C62" s="90">
        <v>78300</v>
      </c>
      <c r="D62" s="90">
        <v>0</v>
      </c>
      <c r="E62" s="90">
        <v>0</v>
      </c>
      <c r="F62" s="90">
        <v>0</v>
      </c>
      <c r="G62" s="90">
        <v>0</v>
      </c>
      <c r="H62" s="90">
        <v>0</v>
      </c>
      <c r="I62" s="90">
        <f t="shared" si="13"/>
        <v>78300</v>
      </c>
      <c r="J62" s="56">
        <f t="shared" si="14"/>
        <v>0</v>
      </c>
      <c r="K62" s="56">
        <v>0</v>
      </c>
      <c r="L62" s="108" t="s">
        <v>190</v>
      </c>
    </row>
    <row r="63" spans="1:12" s="30" customFormat="1" ht="62.25" customHeight="1">
      <c r="A63" s="129" t="s">
        <v>81</v>
      </c>
      <c r="B63" s="81" t="s">
        <v>82</v>
      </c>
      <c r="C63" s="90">
        <v>67100</v>
      </c>
      <c r="D63" s="90">
        <v>67100</v>
      </c>
      <c r="E63" s="90">
        <v>0</v>
      </c>
      <c r="F63" s="90">
        <v>0</v>
      </c>
      <c r="G63" s="90">
        <v>0</v>
      </c>
      <c r="H63" s="90">
        <v>0</v>
      </c>
      <c r="I63" s="90">
        <f t="shared" si="13"/>
        <v>67100</v>
      </c>
      <c r="J63" s="56">
        <f t="shared" si="14"/>
        <v>67100</v>
      </c>
      <c r="K63" s="56">
        <v>59869</v>
      </c>
      <c r="L63" s="108" t="s">
        <v>249</v>
      </c>
    </row>
    <row r="64" spans="1:12" s="30" customFormat="1" ht="81.75" customHeight="1">
      <c r="A64" s="129" t="s">
        <v>83</v>
      </c>
      <c r="B64" s="81" t="s">
        <v>84</v>
      </c>
      <c r="C64" s="90">
        <v>67100</v>
      </c>
      <c r="D64" s="90">
        <v>67100</v>
      </c>
      <c r="E64" s="90">
        <v>0</v>
      </c>
      <c r="F64" s="90">
        <v>0</v>
      </c>
      <c r="G64" s="90">
        <v>0</v>
      </c>
      <c r="H64" s="90">
        <v>0</v>
      </c>
      <c r="I64" s="90">
        <f t="shared" si="13"/>
        <v>67100</v>
      </c>
      <c r="J64" s="56">
        <f t="shared" si="14"/>
        <v>67100</v>
      </c>
      <c r="K64" s="56">
        <v>59869</v>
      </c>
      <c r="L64" s="108" t="s">
        <v>250</v>
      </c>
    </row>
    <row r="65" spans="1:12" s="30" customFormat="1" ht="69" customHeight="1">
      <c r="A65" s="129" t="s">
        <v>85</v>
      </c>
      <c r="B65" s="63" t="s">
        <v>86</v>
      </c>
      <c r="C65" s="90">
        <v>9600</v>
      </c>
      <c r="D65" s="90">
        <v>9600</v>
      </c>
      <c r="E65" s="90">
        <v>0</v>
      </c>
      <c r="F65" s="90">
        <v>0</v>
      </c>
      <c r="G65" s="90">
        <v>0</v>
      </c>
      <c r="H65" s="90">
        <v>0</v>
      </c>
      <c r="I65" s="90">
        <f t="shared" si="13"/>
        <v>9600</v>
      </c>
      <c r="J65" s="56">
        <f t="shared" si="14"/>
        <v>9600</v>
      </c>
      <c r="K65" s="56">
        <v>0</v>
      </c>
      <c r="L65" s="110" t="s">
        <v>219</v>
      </c>
    </row>
    <row r="66" spans="1:12" s="30" customFormat="1" ht="81" customHeight="1">
      <c r="A66" s="129" t="s">
        <v>87</v>
      </c>
      <c r="B66" s="63" t="s">
        <v>88</v>
      </c>
      <c r="C66" s="90">
        <v>9600</v>
      </c>
      <c r="D66" s="90">
        <v>9600</v>
      </c>
      <c r="E66" s="90">
        <v>0</v>
      </c>
      <c r="F66" s="90">
        <v>0</v>
      </c>
      <c r="G66" s="90">
        <v>0</v>
      </c>
      <c r="H66" s="90">
        <v>0</v>
      </c>
      <c r="I66" s="90">
        <f t="shared" si="13"/>
        <v>9600</v>
      </c>
      <c r="J66" s="56">
        <f t="shared" si="14"/>
        <v>9600</v>
      </c>
      <c r="K66" s="56">
        <v>0</v>
      </c>
      <c r="L66" s="110" t="s">
        <v>218</v>
      </c>
    </row>
    <row r="67" spans="1:12" s="30" customFormat="1" ht="84.75" customHeight="1">
      <c r="A67" s="129" t="s">
        <v>89</v>
      </c>
      <c r="B67" s="64" t="s">
        <v>152</v>
      </c>
      <c r="C67" s="90">
        <v>9600</v>
      </c>
      <c r="D67" s="90">
        <v>0</v>
      </c>
      <c r="E67" s="90">
        <v>0</v>
      </c>
      <c r="F67" s="90">
        <v>0</v>
      </c>
      <c r="G67" s="90">
        <v>0</v>
      </c>
      <c r="H67" s="90">
        <v>0</v>
      </c>
      <c r="I67" s="90">
        <f t="shared" si="13"/>
        <v>9600</v>
      </c>
      <c r="J67" s="56">
        <f t="shared" si="14"/>
        <v>0</v>
      </c>
      <c r="K67" s="56">
        <v>0</v>
      </c>
      <c r="L67" s="110" t="s">
        <v>217</v>
      </c>
    </row>
    <row r="68" spans="1:12" s="30" customFormat="1" ht="73.5" customHeight="1">
      <c r="A68" s="129" t="s">
        <v>90</v>
      </c>
      <c r="B68" s="81" t="s">
        <v>153</v>
      </c>
      <c r="C68" s="90">
        <v>10099.18</v>
      </c>
      <c r="D68" s="90">
        <v>10099.18</v>
      </c>
      <c r="E68" s="90">
        <v>0</v>
      </c>
      <c r="F68" s="90">
        <v>0</v>
      </c>
      <c r="G68" s="90">
        <v>0</v>
      </c>
      <c r="H68" s="90">
        <v>0</v>
      </c>
      <c r="I68" s="90">
        <f t="shared" si="13"/>
        <v>10099.18</v>
      </c>
      <c r="J68" s="56">
        <f t="shared" si="14"/>
        <v>10099.18</v>
      </c>
      <c r="K68" s="56">
        <v>0</v>
      </c>
      <c r="L68" s="110" t="s">
        <v>216</v>
      </c>
    </row>
    <row r="69" spans="1:12" s="30" customFormat="1" ht="73.5" customHeight="1">
      <c r="A69" s="129" t="s">
        <v>92</v>
      </c>
      <c r="B69" s="81" t="s">
        <v>186</v>
      </c>
      <c r="C69" s="78">
        <v>13492.1</v>
      </c>
      <c r="D69" s="78">
        <v>0</v>
      </c>
      <c r="E69" s="78">
        <v>0</v>
      </c>
      <c r="F69" s="78">
        <v>0</v>
      </c>
      <c r="G69" s="78">
        <v>0</v>
      </c>
      <c r="H69" s="78">
        <v>0</v>
      </c>
      <c r="I69" s="90">
        <f t="shared" si="13"/>
        <v>13492.1</v>
      </c>
      <c r="J69" s="56">
        <f t="shared" si="14"/>
        <v>0</v>
      </c>
      <c r="K69" s="56">
        <v>0</v>
      </c>
      <c r="L69" s="130" t="s">
        <v>215</v>
      </c>
    </row>
    <row r="70" spans="1:12" s="30" customFormat="1" ht="73.5" customHeight="1">
      <c r="A70" s="129" t="s">
        <v>94</v>
      </c>
      <c r="B70" s="81" t="s">
        <v>187</v>
      </c>
      <c r="C70" s="78">
        <v>17954.8</v>
      </c>
      <c r="D70" s="78">
        <v>0</v>
      </c>
      <c r="E70" s="78">
        <v>0</v>
      </c>
      <c r="F70" s="78">
        <v>0</v>
      </c>
      <c r="G70" s="78">
        <v>0</v>
      </c>
      <c r="H70" s="78">
        <v>0</v>
      </c>
      <c r="I70" s="90">
        <f t="shared" si="13"/>
        <v>17954.8</v>
      </c>
      <c r="J70" s="56">
        <f t="shared" si="14"/>
        <v>0</v>
      </c>
      <c r="K70" s="56">
        <v>0</v>
      </c>
      <c r="L70" s="130" t="s">
        <v>214</v>
      </c>
    </row>
    <row r="71" spans="1:12" s="30" customFormat="1" ht="73.5" customHeight="1">
      <c r="A71" s="129" t="s">
        <v>95</v>
      </c>
      <c r="B71" s="81" t="s">
        <v>188</v>
      </c>
      <c r="C71" s="78">
        <v>6527.8</v>
      </c>
      <c r="D71" s="78">
        <v>0</v>
      </c>
      <c r="E71" s="78">
        <v>0</v>
      </c>
      <c r="F71" s="78">
        <v>0</v>
      </c>
      <c r="G71" s="78">
        <v>0</v>
      </c>
      <c r="H71" s="78">
        <v>0</v>
      </c>
      <c r="I71" s="90">
        <f t="shared" si="13"/>
        <v>6527.8</v>
      </c>
      <c r="J71" s="56">
        <f t="shared" si="14"/>
        <v>0</v>
      </c>
      <c r="K71" s="56">
        <v>0</v>
      </c>
      <c r="L71" s="130" t="s">
        <v>213</v>
      </c>
    </row>
    <row r="72" spans="1:12" s="30" customFormat="1" ht="141.75" customHeight="1">
      <c r="A72" s="129"/>
      <c r="B72" s="81" t="s">
        <v>91</v>
      </c>
      <c r="C72" s="90">
        <f>SUM(C73:C104)</f>
        <v>206325.00000000003</v>
      </c>
      <c r="D72" s="90">
        <f>SUM(D73:D104)</f>
        <v>197388.86000000002</v>
      </c>
      <c r="E72" s="90">
        <f t="shared" ref="E72:H72" si="15">SUM(E73:E104)</f>
        <v>0</v>
      </c>
      <c r="F72" s="90">
        <f t="shared" si="15"/>
        <v>0</v>
      </c>
      <c r="G72" s="90">
        <f>SUM(G73:G104)</f>
        <v>17700</v>
      </c>
      <c r="H72" s="90">
        <f t="shared" si="15"/>
        <v>1506.8000000000002</v>
      </c>
      <c r="I72" s="90">
        <f>C72+E72+G72</f>
        <v>224025.00000000003</v>
      </c>
      <c r="J72" s="56">
        <f>D72+F72+H72</f>
        <v>198895.66</v>
      </c>
      <c r="K72" s="56">
        <f>SUM(K73:K104)</f>
        <v>1389.2</v>
      </c>
      <c r="L72" s="108"/>
    </row>
    <row r="73" spans="1:12" s="30" customFormat="1" ht="84" customHeight="1">
      <c r="A73" s="129" t="s">
        <v>97</v>
      </c>
      <c r="B73" s="65" t="s">
        <v>93</v>
      </c>
      <c r="C73" s="66">
        <v>4244</v>
      </c>
      <c r="D73" s="66">
        <v>4236.38</v>
      </c>
      <c r="E73" s="66">
        <v>0</v>
      </c>
      <c r="F73" s="90">
        <v>0</v>
      </c>
      <c r="G73" s="90">
        <v>0</v>
      </c>
      <c r="H73" s="90">
        <v>49</v>
      </c>
      <c r="I73" s="90">
        <f>C73+E73+G73</f>
        <v>4244</v>
      </c>
      <c r="J73" s="56">
        <f>D73+F73+H73</f>
        <v>4285.38</v>
      </c>
      <c r="K73" s="137">
        <v>49</v>
      </c>
      <c r="L73" s="108" t="s">
        <v>212</v>
      </c>
    </row>
    <row r="74" spans="1:12" s="30" customFormat="1" ht="72" customHeight="1">
      <c r="A74" s="129" t="s">
        <v>99</v>
      </c>
      <c r="B74" s="65" t="s">
        <v>29</v>
      </c>
      <c r="C74" s="66">
        <v>5800</v>
      </c>
      <c r="D74" s="66">
        <v>5773.5</v>
      </c>
      <c r="E74" s="66">
        <v>0</v>
      </c>
      <c r="F74" s="66">
        <v>0</v>
      </c>
      <c r="G74" s="66">
        <v>4000</v>
      </c>
      <c r="H74" s="90">
        <v>14.7</v>
      </c>
      <c r="I74" s="90">
        <f t="shared" si="13"/>
        <v>9800</v>
      </c>
      <c r="J74" s="56">
        <f t="shared" si="14"/>
        <v>5788.2</v>
      </c>
      <c r="K74" s="137">
        <v>0</v>
      </c>
      <c r="L74" s="108" t="s">
        <v>251</v>
      </c>
    </row>
    <row r="75" spans="1:12" s="30" customFormat="1" ht="68.25" customHeight="1">
      <c r="A75" s="129" t="s">
        <v>101</v>
      </c>
      <c r="B75" s="67" t="s">
        <v>96</v>
      </c>
      <c r="C75" s="66">
        <v>6275.2</v>
      </c>
      <c r="D75" s="66">
        <v>6256.1</v>
      </c>
      <c r="E75" s="66">
        <v>0</v>
      </c>
      <c r="F75" s="90">
        <v>0</v>
      </c>
      <c r="G75" s="90">
        <v>0</v>
      </c>
      <c r="H75" s="90">
        <v>14.7</v>
      </c>
      <c r="I75" s="90">
        <f t="shared" si="13"/>
        <v>6275.2</v>
      </c>
      <c r="J75" s="56">
        <f t="shared" si="14"/>
        <v>6270.8</v>
      </c>
      <c r="K75" s="137">
        <v>0</v>
      </c>
      <c r="L75" s="108" t="s">
        <v>252</v>
      </c>
    </row>
    <row r="76" spans="1:12" s="30" customFormat="1" ht="58.5" customHeight="1">
      <c r="A76" s="129" t="s">
        <v>103</v>
      </c>
      <c r="B76" s="67" t="s">
        <v>98</v>
      </c>
      <c r="C76" s="66">
        <v>528</v>
      </c>
      <c r="D76" s="66">
        <v>528</v>
      </c>
      <c r="E76" s="66">
        <v>0</v>
      </c>
      <c r="F76" s="90">
        <v>0</v>
      </c>
      <c r="G76" s="90">
        <v>0</v>
      </c>
      <c r="H76" s="90">
        <v>0</v>
      </c>
      <c r="I76" s="90">
        <f t="shared" si="13"/>
        <v>528</v>
      </c>
      <c r="J76" s="56">
        <f t="shared" si="14"/>
        <v>528</v>
      </c>
      <c r="K76" s="137">
        <v>0</v>
      </c>
      <c r="L76" s="108" t="s">
        <v>211</v>
      </c>
    </row>
    <row r="77" spans="1:12" s="30" customFormat="1" ht="42" customHeight="1">
      <c r="A77" s="129" t="s">
        <v>104</v>
      </c>
      <c r="B77" s="67" t="s">
        <v>100</v>
      </c>
      <c r="C77" s="66">
        <v>405</v>
      </c>
      <c r="D77" s="66">
        <v>405</v>
      </c>
      <c r="E77" s="66">
        <v>0</v>
      </c>
      <c r="F77" s="90">
        <v>0</v>
      </c>
      <c r="G77" s="90">
        <v>0</v>
      </c>
      <c r="H77" s="90">
        <v>0</v>
      </c>
      <c r="I77" s="90">
        <f t="shared" si="13"/>
        <v>405</v>
      </c>
      <c r="J77" s="56">
        <f t="shared" si="14"/>
        <v>405</v>
      </c>
      <c r="K77" s="137">
        <v>0</v>
      </c>
      <c r="L77" s="108" t="s">
        <v>210</v>
      </c>
    </row>
    <row r="78" spans="1:12" s="30" customFormat="1" ht="66" customHeight="1">
      <c r="A78" s="129" t="s">
        <v>106</v>
      </c>
      <c r="B78" s="67" t="s">
        <v>102</v>
      </c>
      <c r="C78" s="66">
        <v>17886.7</v>
      </c>
      <c r="D78" s="66">
        <v>17879.68</v>
      </c>
      <c r="E78" s="66">
        <v>0</v>
      </c>
      <c r="F78" s="90">
        <v>0</v>
      </c>
      <c r="G78" s="90">
        <v>0</v>
      </c>
      <c r="H78" s="90">
        <v>14.7</v>
      </c>
      <c r="I78" s="90">
        <f t="shared" si="13"/>
        <v>17886.7</v>
      </c>
      <c r="J78" s="56">
        <f t="shared" si="14"/>
        <v>17894.38</v>
      </c>
      <c r="K78" s="137">
        <v>0</v>
      </c>
      <c r="L78" s="108" t="s">
        <v>253</v>
      </c>
    </row>
    <row r="79" spans="1:12" s="30" customFormat="1" ht="71.25" customHeight="1">
      <c r="A79" s="129" t="s">
        <v>108</v>
      </c>
      <c r="B79" s="67" t="s">
        <v>30</v>
      </c>
      <c r="C79" s="66">
        <v>13985</v>
      </c>
      <c r="D79" s="66">
        <v>13984.1</v>
      </c>
      <c r="E79" s="66">
        <v>0</v>
      </c>
      <c r="F79" s="90">
        <v>0</v>
      </c>
      <c r="G79" s="90">
        <v>0</v>
      </c>
      <c r="H79" s="90">
        <v>14.7</v>
      </c>
      <c r="I79" s="90">
        <f t="shared" si="13"/>
        <v>13985</v>
      </c>
      <c r="J79" s="56">
        <f t="shared" si="14"/>
        <v>13998.800000000001</v>
      </c>
      <c r="K79" s="137">
        <v>0</v>
      </c>
      <c r="L79" s="108" t="s">
        <v>254</v>
      </c>
    </row>
    <row r="80" spans="1:12" s="30" customFormat="1" ht="58.5" customHeight="1">
      <c r="A80" s="129" t="s">
        <v>110</v>
      </c>
      <c r="B80" s="67" t="s">
        <v>105</v>
      </c>
      <c r="C80" s="66">
        <v>342</v>
      </c>
      <c r="D80" s="66">
        <v>342</v>
      </c>
      <c r="E80" s="66">
        <v>0</v>
      </c>
      <c r="F80" s="90">
        <v>0</v>
      </c>
      <c r="G80" s="90">
        <v>0</v>
      </c>
      <c r="H80" s="90">
        <v>0</v>
      </c>
      <c r="I80" s="90">
        <f t="shared" si="13"/>
        <v>342</v>
      </c>
      <c r="J80" s="56">
        <f t="shared" si="14"/>
        <v>342</v>
      </c>
      <c r="K80" s="137">
        <v>0</v>
      </c>
      <c r="L80" s="108" t="s">
        <v>209</v>
      </c>
    </row>
    <row r="81" spans="1:26" s="30" customFormat="1" ht="48.75" customHeight="1">
      <c r="A81" s="129" t="s">
        <v>112</v>
      </c>
      <c r="B81" s="67" t="s">
        <v>107</v>
      </c>
      <c r="C81" s="66">
        <v>375</v>
      </c>
      <c r="D81" s="66">
        <v>375</v>
      </c>
      <c r="E81" s="66">
        <v>0</v>
      </c>
      <c r="F81" s="90">
        <v>0</v>
      </c>
      <c r="G81" s="90">
        <v>0</v>
      </c>
      <c r="H81" s="90">
        <v>0</v>
      </c>
      <c r="I81" s="90">
        <f t="shared" si="13"/>
        <v>375</v>
      </c>
      <c r="J81" s="56">
        <f t="shared" si="14"/>
        <v>375</v>
      </c>
      <c r="K81" s="137">
        <v>0</v>
      </c>
      <c r="L81" s="108" t="s">
        <v>208</v>
      </c>
    </row>
    <row r="82" spans="1:26" s="30" customFormat="1" ht="55.5" customHeight="1">
      <c r="A82" s="129" t="s">
        <v>114</v>
      </c>
      <c r="B82" s="67" t="s">
        <v>109</v>
      </c>
      <c r="C82" s="66">
        <v>528</v>
      </c>
      <c r="D82" s="66">
        <v>528</v>
      </c>
      <c r="E82" s="66">
        <v>0</v>
      </c>
      <c r="F82" s="90">
        <v>0</v>
      </c>
      <c r="G82" s="90">
        <v>0</v>
      </c>
      <c r="H82" s="90">
        <v>410.3</v>
      </c>
      <c r="I82" s="90">
        <f t="shared" si="13"/>
        <v>528</v>
      </c>
      <c r="J82" s="56">
        <f t="shared" si="14"/>
        <v>938.3</v>
      </c>
      <c r="K82" s="137">
        <v>410.3</v>
      </c>
      <c r="L82" s="108" t="s">
        <v>255</v>
      </c>
    </row>
    <row r="83" spans="1:26" s="30" customFormat="1" ht="55.5" customHeight="1">
      <c r="A83" s="129" t="s">
        <v>116</v>
      </c>
      <c r="B83" s="67" t="s">
        <v>111</v>
      </c>
      <c r="C83" s="66">
        <v>435</v>
      </c>
      <c r="D83" s="66">
        <v>435</v>
      </c>
      <c r="E83" s="66">
        <v>0</v>
      </c>
      <c r="F83" s="90">
        <v>0</v>
      </c>
      <c r="G83" s="90">
        <v>0</v>
      </c>
      <c r="H83" s="90">
        <v>0</v>
      </c>
      <c r="I83" s="90">
        <f t="shared" si="13"/>
        <v>435</v>
      </c>
      <c r="J83" s="56">
        <f t="shared" si="14"/>
        <v>435</v>
      </c>
      <c r="K83" s="137">
        <v>0</v>
      </c>
      <c r="L83" s="108" t="s">
        <v>207</v>
      </c>
    </row>
    <row r="84" spans="1:26" s="30" customFormat="1" ht="41.25" customHeight="1">
      <c r="A84" s="129" t="s">
        <v>118</v>
      </c>
      <c r="B84" s="67" t="s">
        <v>113</v>
      </c>
      <c r="C84" s="66">
        <v>375</v>
      </c>
      <c r="D84" s="66">
        <v>375</v>
      </c>
      <c r="E84" s="66">
        <v>0</v>
      </c>
      <c r="F84" s="90">
        <v>0</v>
      </c>
      <c r="G84" s="90">
        <v>0</v>
      </c>
      <c r="H84" s="90">
        <v>0</v>
      </c>
      <c r="I84" s="90">
        <f t="shared" si="13"/>
        <v>375</v>
      </c>
      <c r="J84" s="56">
        <f t="shared" si="14"/>
        <v>375</v>
      </c>
      <c r="K84" s="137">
        <v>0</v>
      </c>
      <c r="L84" s="108" t="s">
        <v>206</v>
      </c>
    </row>
    <row r="85" spans="1:26" s="30" customFormat="1" ht="54.75" customHeight="1">
      <c r="A85" s="129" t="s">
        <v>119</v>
      </c>
      <c r="B85" s="67" t="s">
        <v>115</v>
      </c>
      <c r="C85" s="66">
        <v>5922</v>
      </c>
      <c r="D85" s="66">
        <v>5922</v>
      </c>
      <c r="E85" s="66">
        <v>0</v>
      </c>
      <c r="F85" s="90">
        <v>0</v>
      </c>
      <c r="G85" s="90">
        <v>2100</v>
      </c>
      <c r="H85" s="90">
        <v>0</v>
      </c>
      <c r="I85" s="90">
        <f t="shared" si="13"/>
        <v>8022</v>
      </c>
      <c r="J85" s="56">
        <f t="shared" si="14"/>
        <v>5922</v>
      </c>
      <c r="K85" s="137">
        <v>0</v>
      </c>
      <c r="L85" s="108" t="s">
        <v>256</v>
      </c>
    </row>
    <row r="86" spans="1:26" s="30" customFormat="1" ht="70.5" customHeight="1">
      <c r="A86" s="129" t="s">
        <v>121</v>
      </c>
      <c r="B86" s="67" t="s">
        <v>117</v>
      </c>
      <c r="C86" s="66">
        <v>8173.8</v>
      </c>
      <c r="D86" s="66">
        <v>8156.35</v>
      </c>
      <c r="E86" s="66">
        <v>0</v>
      </c>
      <c r="F86" s="90">
        <v>0</v>
      </c>
      <c r="G86" s="90">
        <v>0</v>
      </c>
      <c r="H86" s="90">
        <v>14.7</v>
      </c>
      <c r="I86" s="90">
        <f t="shared" si="13"/>
        <v>8173.8</v>
      </c>
      <c r="J86" s="56">
        <f t="shared" si="14"/>
        <v>8171.05</v>
      </c>
      <c r="K86" s="137">
        <v>0</v>
      </c>
      <c r="L86" s="108" t="s">
        <v>257</v>
      </c>
    </row>
    <row r="87" spans="1:26" s="30" customFormat="1" ht="77.25" customHeight="1">
      <c r="A87" s="129" t="s">
        <v>122</v>
      </c>
      <c r="B87" s="67" t="s">
        <v>31</v>
      </c>
      <c r="C87" s="66">
        <v>5969</v>
      </c>
      <c r="D87" s="66">
        <v>5965.97</v>
      </c>
      <c r="E87" s="66">
        <v>0</v>
      </c>
      <c r="F87" s="90">
        <v>0</v>
      </c>
      <c r="G87" s="90">
        <v>0</v>
      </c>
      <c r="H87" s="90">
        <v>49</v>
      </c>
      <c r="I87" s="90">
        <f t="shared" si="13"/>
        <v>5969</v>
      </c>
      <c r="J87" s="56">
        <f t="shared" si="14"/>
        <v>6014.97</v>
      </c>
      <c r="K87" s="137">
        <v>49</v>
      </c>
      <c r="L87" s="108" t="s">
        <v>258</v>
      </c>
    </row>
    <row r="88" spans="1:26" s="30" customFormat="1" ht="69.75" customHeight="1">
      <c r="A88" s="129" t="s">
        <v>124</v>
      </c>
      <c r="B88" s="67" t="s">
        <v>120</v>
      </c>
      <c r="C88" s="66">
        <v>2034.5</v>
      </c>
      <c r="D88" s="66">
        <v>2031.68</v>
      </c>
      <c r="E88" s="66">
        <v>0</v>
      </c>
      <c r="F88" s="90">
        <v>0</v>
      </c>
      <c r="G88" s="90">
        <v>1000</v>
      </c>
      <c r="H88" s="90">
        <v>14.7</v>
      </c>
      <c r="I88" s="90">
        <f t="shared" si="13"/>
        <v>3034.5</v>
      </c>
      <c r="J88" s="56">
        <f t="shared" si="14"/>
        <v>2046.38</v>
      </c>
      <c r="K88" s="137">
        <v>0</v>
      </c>
      <c r="L88" s="108" t="s">
        <v>259</v>
      </c>
    </row>
    <row r="89" spans="1:26" s="30" customFormat="1" ht="229.5">
      <c r="A89" s="129" t="s">
        <v>126</v>
      </c>
      <c r="B89" s="81" t="s">
        <v>32</v>
      </c>
      <c r="C89" s="66">
        <v>2365</v>
      </c>
      <c r="D89" s="66">
        <v>2365</v>
      </c>
      <c r="E89" s="66">
        <v>0</v>
      </c>
      <c r="F89" s="90">
        <v>0</v>
      </c>
      <c r="G89" s="90">
        <v>3000</v>
      </c>
      <c r="H89" s="90">
        <v>0</v>
      </c>
      <c r="I89" s="90">
        <f t="shared" si="13"/>
        <v>5365</v>
      </c>
      <c r="J89" s="56">
        <f t="shared" si="14"/>
        <v>2365</v>
      </c>
      <c r="K89" s="137">
        <v>0</v>
      </c>
      <c r="L89" s="108" t="s">
        <v>205</v>
      </c>
    </row>
    <row r="90" spans="1:26" s="30" customFormat="1" ht="57" customHeight="1">
      <c r="A90" s="129" t="s">
        <v>128</v>
      </c>
      <c r="B90" s="67" t="s">
        <v>123</v>
      </c>
      <c r="C90" s="66">
        <v>720</v>
      </c>
      <c r="D90" s="66">
        <v>720</v>
      </c>
      <c r="E90" s="66">
        <v>0</v>
      </c>
      <c r="F90" s="90">
        <v>0</v>
      </c>
      <c r="G90" s="90">
        <v>3000</v>
      </c>
      <c r="H90" s="90">
        <v>0</v>
      </c>
      <c r="I90" s="90">
        <f t="shared" si="13"/>
        <v>3720</v>
      </c>
      <c r="J90" s="56">
        <f t="shared" si="14"/>
        <v>720</v>
      </c>
      <c r="K90" s="137">
        <v>0</v>
      </c>
      <c r="L90" s="108" t="s">
        <v>204</v>
      </c>
    </row>
    <row r="91" spans="1:26" s="30" customFormat="1" ht="57" customHeight="1">
      <c r="A91" s="129" t="s">
        <v>130</v>
      </c>
      <c r="B91" s="67" t="s">
        <v>125</v>
      </c>
      <c r="C91" s="66">
        <v>1875</v>
      </c>
      <c r="D91" s="66">
        <v>1875</v>
      </c>
      <c r="E91" s="66">
        <v>0</v>
      </c>
      <c r="F91" s="90">
        <v>0</v>
      </c>
      <c r="G91" s="90">
        <v>0</v>
      </c>
      <c r="H91" s="90">
        <v>14.7</v>
      </c>
      <c r="I91" s="90">
        <f t="shared" si="13"/>
        <v>1875</v>
      </c>
      <c r="J91" s="56">
        <f t="shared" si="14"/>
        <v>1889.7</v>
      </c>
      <c r="K91" s="137">
        <v>0</v>
      </c>
      <c r="L91" s="108" t="s">
        <v>260</v>
      </c>
    </row>
    <row r="92" spans="1:26" s="28" customFormat="1" ht="53.25" customHeight="1">
      <c r="A92" s="118" t="s">
        <v>132</v>
      </c>
      <c r="B92" s="67" t="s">
        <v>127</v>
      </c>
      <c r="C92" s="66">
        <v>600</v>
      </c>
      <c r="D92" s="66">
        <v>600</v>
      </c>
      <c r="E92" s="66">
        <v>0</v>
      </c>
      <c r="F92" s="90">
        <v>0</v>
      </c>
      <c r="G92" s="90">
        <v>0</v>
      </c>
      <c r="H92" s="90">
        <v>0</v>
      </c>
      <c r="I92" s="90">
        <f t="shared" si="13"/>
        <v>600</v>
      </c>
      <c r="J92" s="56">
        <f t="shared" si="14"/>
        <v>600</v>
      </c>
      <c r="K92" s="137">
        <v>0</v>
      </c>
      <c r="L92" s="108" t="s">
        <v>203</v>
      </c>
      <c r="M92" s="27"/>
      <c r="N92" s="27"/>
      <c r="O92" s="27"/>
      <c r="P92" s="27"/>
      <c r="Q92" s="27"/>
      <c r="R92" s="27"/>
      <c r="S92" s="27"/>
      <c r="T92" s="27"/>
      <c r="U92" s="27"/>
      <c r="V92" s="27"/>
      <c r="W92" s="27"/>
      <c r="X92" s="27"/>
      <c r="Y92" s="27"/>
      <c r="Z92" s="27"/>
    </row>
    <row r="93" spans="1:26" ht="41.25" customHeight="1">
      <c r="A93" s="129" t="s">
        <v>134</v>
      </c>
      <c r="B93" s="67" t="s">
        <v>129</v>
      </c>
      <c r="C93" s="66">
        <v>675</v>
      </c>
      <c r="D93" s="66">
        <v>675</v>
      </c>
      <c r="E93" s="66">
        <v>0</v>
      </c>
      <c r="F93" s="90">
        <v>0</v>
      </c>
      <c r="G93" s="90">
        <v>0</v>
      </c>
      <c r="H93" s="90">
        <v>0</v>
      </c>
      <c r="I93" s="90">
        <f t="shared" si="13"/>
        <v>675</v>
      </c>
      <c r="J93" s="56">
        <f t="shared" si="14"/>
        <v>675</v>
      </c>
      <c r="K93" s="137">
        <v>0</v>
      </c>
      <c r="L93" s="108" t="s">
        <v>202</v>
      </c>
    </row>
    <row r="94" spans="1:26" ht="72" customHeight="1">
      <c r="A94" s="129" t="s">
        <v>136</v>
      </c>
      <c r="B94" s="67" t="s">
        <v>131</v>
      </c>
      <c r="C94" s="66">
        <v>39320</v>
      </c>
      <c r="D94" s="66">
        <v>39320</v>
      </c>
      <c r="E94" s="66">
        <v>0</v>
      </c>
      <c r="F94" s="90">
        <v>0</v>
      </c>
      <c r="G94" s="90">
        <v>0</v>
      </c>
      <c r="H94" s="90">
        <v>14.7</v>
      </c>
      <c r="I94" s="90">
        <f t="shared" si="13"/>
        <v>39320</v>
      </c>
      <c r="J94" s="56">
        <f t="shared" si="14"/>
        <v>39334.699999999997</v>
      </c>
      <c r="K94" s="137">
        <v>0</v>
      </c>
      <c r="L94" s="108" t="s">
        <v>261</v>
      </c>
      <c r="N94" s="1"/>
      <c r="O94" s="1"/>
      <c r="P94" s="1"/>
      <c r="Q94" s="1"/>
      <c r="R94" s="1"/>
      <c r="S94" s="1"/>
      <c r="T94" s="1"/>
      <c r="U94" s="1"/>
      <c r="V94" s="1"/>
      <c r="W94" s="1"/>
      <c r="X94" s="1"/>
      <c r="Y94" s="1"/>
      <c r="Z94" s="1"/>
    </row>
    <row r="95" spans="1:26" ht="78.75" customHeight="1">
      <c r="A95" s="129" t="s">
        <v>138</v>
      </c>
      <c r="B95" s="67" t="s">
        <v>133</v>
      </c>
      <c r="C95" s="66">
        <v>3313.1</v>
      </c>
      <c r="D95" s="66">
        <v>3313.1</v>
      </c>
      <c r="E95" s="66">
        <v>0</v>
      </c>
      <c r="F95" s="90">
        <v>0</v>
      </c>
      <c r="G95" s="90">
        <v>0</v>
      </c>
      <c r="H95" s="90">
        <v>167.2</v>
      </c>
      <c r="I95" s="90">
        <f t="shared" si="13"/>
        <v>3313.1</v>
      </c>
      <c r="J95" s="56">
        <f t="shared" si="14"/>
        <v>3480.2999999999997</v>
      </c>
      <c r="K95" s="137">
        <v>167.2</v>
      </c>
      <c r="L95" s="108" t="s">
        <v>262</v>
      </c>
      <c r="N95" s="1"/>
      <c r="O95" s="1"/>
      <c r="P95" s="1"/>
      <c r="Q95" s="1"/>
      <c r="R95" s="1"/>
      <c r="S95" s="1"/>
      <c r="T95" s="1"/>
      <c r="U95" s="1"/>
      <c r="V95" s="1"/>
      <c r="W95" s="1"/>
      <c r="X95" s="1"/>
      <c r="Y95" s="1"/>
      <c r="Z95" s="1"/>
    </row>
    <row r="96" spans="1:26" ht="40.5" customHeight="1">
      <c r="A96" s="129" t="s">
        <v>140</v>
      </c>
      <c r="B96" s="67" t="s">
        <v>135</v>
      </c>
      <c r="C96" s="66">
        <v>390</v>
      </c>
      <c r="D96" s="66">
        <v>390</v>
      </c>
      <c r="E96" s="66">
        <v>0</v>
      </c>
      <c r="F96" s="90">
        <v>0</v>
      </c>
      <c r="G96" s="90">
        <v>0</v>
      </c>
      <c r="H96" s="90">
        <v>0</v>
      </c>
      <c r="I96" s="90">
        <f t="shared" si="13"/>
        <v>390</v>
      </c>
      <c r="J96" s="56">
        <f t="shared" si="14"/>
        <v>390</v>
      </c>
      <c r="K96" s="137">
        <v>0</v>
      </c>
      <c r="L96" s="108" t="s">
        <v>201</v>
      </c>
      <c r="M96" s="1"/>
      <c r="N96" s="1"/>
      <c r="O96" s="1"/>
      <c r="P96" s="1"/>
      <c r="Q96" s="1"/>
      <c r="R96" s="1"/>
      <c r="S96" s="1"/>
      <c r="T96" s="1"/>
      <c r="U96" s="1"/>
      <c r="V96" s="1"/>
      <c r="W96" s="1"/>
      <c r="X96" s="1"/>
      <c r="Y96" s="1"/>
      <c r="Z96" s="1"/>
    </row>
    <row r="97" spans="1:26" ht="409.5" customHeight="1">
      <c r="A97" s="129" t="s">
        <v>142</v>
      </c>
      <c r="B97" s="81" t="s">
        <v>137</v>
      </c>
      <c r="C97" s="66">
        <v>5304.6</v>
      </c>
      <c r="D97" s="66">
        <v>2306.1</v>
      </c>
      <c r="E97" s="66">
        <v>0</v>
      </c>
      <c r="F97" s="90">
        <v>0</v>
      </c>
      <c r="G97" s="90">
        <v>2000</v>
      </c>
      <c r="H97" s="90">
        <v>113.7</v>
      </c>
      <c r="I97" s="90">
        <f t="shared" si="13"/>
        <v>7304.6</v>
      </c>
      <c r="J97" s="56">
        <f t="shared" si="14"/>
        <v>2419.7999999999997</v>
      </c>
      <c r="K97" s="137">
        <v>113.7</v>
      </c>
      <c r="L97" s="108" t="s">
        <v>263</v>
      </c>
      <c r="M97" s="1"/>
      <c r="N97" s="1"/>
      <c r="O97" s="1"/>
      <c r="P97" s="1"/>
      <c r="Q97" s="1"/>
      <c r="R97" s="1"/>
      <c r="S97" s="1"/>
      <c r="T97" s="1"/>
      <c r="U97" s="1"/>
      <c r="V97" s="1"/>
      <c r="W97" s="1"/>
      <c r="X97" s="1"/>
      <c r="Y97" s="1"/>
      <c r="Z97" s="1"/>
    </row>
    <row r="98" spans="1:26" ht="42.75" customHeight="1">
      <c r="A98" s="129" t="s">
        <v>144</v>
      </c>
      <c r="B98" s="81" t="s">
        <v>139</v>
      </c>
      <c r="C98" s="66">
        <v>540</v>
      </c>
      <c r="D98" s="66">
        <v>540</v>
      </c>
      <c r="E98" s="66">
        <v>0</v>
      </c>
      <c r="F98" s="90">
        <v>0</v>
      </c>
      <c r="G98" s="66">
        <v>0</v>
      </c>
      <c r="H98" s="90">
        <v>0</v>
      </c>
      <c r="I98" s="90">
        <f t="shared" si="13"/>
        <v>540</v>
      </c>
      <c r="J98" s="56">
        <f t="shared" si="14"/>
        <v>540</v>
      </c>
      <c r="K98" s="137">
        <v>0</v>
      </c>
      <c r="L98" s="108" t="s">
        <v>200</v>
      </c>
      <c r="M98" s="1"/>
      <c r="N98" s="1"/>
      <c r="O98" s="1"/>
      <c r="P98" s="1"/>
      <c r="Q98" s="1"/>
      <c r="R98" s="1"/>
      <c r="S98" s="1"/>
      <c r="T98" s="1"/>
      <c r="U98" s="1"/>
      <c r="V98" s="1"/>
      <c r="W98" s="1"/>
      <c r="X98" s="1"/>
      <c r="Y98" s="1"/>
      <c r="Z98" s="1"/>
    </row>
    <row r="99" spans="1:26" ht="53.25" customHeight="1">
      <c r="A99" s="129" t="s">
        <v>146</v>
      </c>
      <c r="B99" s="81" t="s">
        <v>141</v>
      </c>
      <c r="C99" s="66">
        <v>450</v>
      </c>
      <c r="D99" s="66">
        <v>450</v>
      </c>
      <c r="E99" s="66">
        <v>0</v>
      </c>
      <c r="F99" s="90">
        <v>0</v>
      </c>
      <c r="G99" s="90">
        <v>0</v>
      </c>
      <c r="H99" s="90">
        <v>0</v>
      </c>
      <c r="I99" s="90">
        <f t="shared" si="13"/>
        <v>450</v>
      </c>
      <c r="J99" s="56">
        <f t="shared" si="14"/>
        <v>450</v>
      </c>
      <c r="K99" s="137">
        <v>0</v>
      </c>
      <c r="L99" s="108" t="s">
        <v>199</v>
      </c>
      <c r="M99" s="1"/>
      <c r="N99" s="1"/>
      <c r="O99" s="1"/>
      <c r="P99" s="1"/>
      <c r="Q99" s="1"/>
      <c r="R99" s="1"/>
      <c r="S99" s="1"/>
      <c r="T99" s="1"/>
      <c r="U99" s="1"/>
      <c r="V99" s="1"/>
      <c r="W99" s="1"/>
      <c r="X99" s="1"/>
      <c r="Y99" s="1"/>
      <c r="Z99" s="1"/>
    </row>
    <row r="100" spans="1:26" ht="61.5" customHeight="1">
      <c r="A100" s="129" t="s">
        <v>148</v>
      </c>
      <c r="B100" s="81" t="s">
        <v>143</v>
      </c>
      <c r="C100" s="66">
        <v>555</v>
      </c>
      <c r="D100" s="66">
        <v>555</v>
      </c>
      <c r="E100" s="66">
        <v>0</v>
      </c>
      <c r="F100" s="90">
        <v>0</v>
      </c>
      <c r="G100" s="90">
        <v>0</v>
      </c>
      <c r="H100" s="90">
        <v>0</v>
      </c>
      <c r="I100" s="90">
        <f t="shared" si="13"/>
        <v>555</v>
      </c>
      <c r="J100" s="56">
        <f t="shared" si="14"/>
        <v>555</v>
      </c>
      <c r="K100" s="137">
        <v>0</v>
      </c>
      <c r="L100" s="108" t="s">
        <v>198</v>
      </c>
      <c r="M100" s="1"/>
      <c r="N100" s="1"/>
      <c r="O100" s="1"/>
      <c r="P100" s="1"/>
      <c r="Q100" s="1"/>
      <c r="R100" s="1"/>
      <c r="S100" s="1"/>
      <c r="T100" s="1"/>
      <c r="U100" s="1"/>
      <c r="V100" s="1"/>
      <c r="W100" s="1"/>
      <c r="X100" s="1"/>
      <c r="Y100" s="1"/>
      <c r="Z100" s="1"/>
    </row>
    <row r="101" spans="1:26" ht="75" customHeight="1">
      <c r="A101" s="129" t="s">
        <v>149</v>
      </c>
      <c r="B101" s="81" t="s">
        <v>145</v>
      </c>
      <c r="C101" s="66">
        <v>510</v>
      </c>
      <c r="D101" s="66">
        <v>510</v>
      </c>
      <c r="E101" s="66">
        <v>0</v>
      </c>
      <c r="F101" s="90">
        <v>0</v>
      </c>
      <c r="G101" s="90">
        <v>0</v>
      </c>
      <c r="H101" s="90">
        <v>0</v>
      </c>
      <c r="I101" s="90">
        <f t="shared" si="13"/>
        <v>510</v>
      </c>
      <c r="J101" s="56">
        <f t="shared" si="14"/>
        <v>510</v>
      </c>
      <c r="K101" s="137">
        <v>0</v>
      </c>
      <c r="L101" s="108" t="s">
        <v>197</v>
      </c>
      <c r="M101" s="1"/>
      <c r="N101" s="1"/>
      <c r="O101" s="1"/>
      <c r="P101" s="1"/>
      <c r="Q101" s="1"/>
      <c r="R101" s="1"/>
      <c r="S101" s="1"/>
      <c r="T101" s="1"/>
      <c r="U101" s="1"/>
      <c r="V101" s="1"/>
      <c r="W101" s="1"/>
      <c r="X101" s="1"/>
      <c r="Y101" s="1"/>
      <c r="Z101" s="1"/>
    </row>
    <row r="102" spans="1:26" ht="67.5" customHeight="1">
      <c r="A102" s="129" t="s">
        <v>191</v>
      </c>
      <c r="B102" s="81" t="s">
        <v>147</v>
      </c>
      <c r="C102" s="66">
        <v>450</v>
      </c>
      <c r="D102" s="66">
        <v>450</v>
      </c>
      <c r="E102" s="66">
        <v>0</v>
      </c>
      <c r="F102" s="90">
        <v>0</v>
      </c>
      <c r="G102" s="90">
        <v>0</v>
      </c>
      <c r="H102" s="90">
        <v>0</v>
      </c>
      <c r="I102" s="90">
        <f t="shared" si="13"/>
        <v>450</v>
      </c>
      <c r="J102" s="56">
        <f t="shared" si="14"/>
        <v>450</v>
      </c>
      <c r="K102" s="137">
        <v>0</v>
      </c>
      <c r="L102" s="108" t="s">
        <v>196</v>
      </c>
      <c r="M102" s="1"/>
      <c r="N102" s="1"/>
      <c r="O102" s="1"/>
      <c r="P102" s="1"/>
      <c r="Q102" s="1"/>
      <c r="R102" s="1"/>
      <c r="S102" s="1"/>
      <c r="T102" s="1"/>
      <c r="U102" s="1"/>
      <c r="V102" s="1"/>
      <c r="W102" s="1"/>
      <c r="X102" s="1"/>
      <c r="Y102" s="1"/>
      <c r="Z102" s="1"/>
    </row>
    <row r="103" spans="1:26" ht="381" customHeight="1">
      <c r="A103" s="129" t="s">
        <v>192</v>
      </c>
      <c r="B103" s="81" t="s">
        <v>33</v>
      </c>
      <c r="C103" s="66">
        <v>7585</v>
      </c>
      <c r="D103" s="66">
        <v>1731.8</v>
      </c>
      <c r="E103" s="66">
        <v>0</v>
      </c>
      <c r="F103" s="90">
        <v>0</v>
      </c>
      <c r="G103" s="90">
        <v>0</v>
      </c>
      <c r="H103" s="90">
        <v>600</v>
      </c>
      <c r="I103" s="90">
        <f t="shared" si="13"/>
        <v>7585</v>
      </c>
      <c r="J103" s="56">
        <f t="shared" si="14"/>
        <v>2331.8000000000002</v>
      </c>
      <c r="K103" s="137">
        <v>600</v>
      </c>
      <c r="L103" s="108" t="s">
        <v>264</v>
      </c>
      <c r="M103" s="1"/>
      <c r="N103" s="1"/>
      <c r="O103" s="1"/>
      <c r="P103" s="1"/>
      <c r="Q103" s="1"/>
      <c r="R103" s="1"/>
      <c r="S103" s="1"/>
      <c r="T103" s="1"/>
      <c r="U103" s="1"/>
      <c r="V103" s="1"/>
      <c r="W103" s="1"/>
      <c r="X103" s="1"/>
      <c r="Y103" s="1"/>
      <c r="Z103" s="1"/>
    </row>
    <row r="104" spans="1:26" ht="98.25" customHeight="1" thickBot="1">
      <c r="A104" s="131" t="s">
        <v>193</v>
      </c>
      <c r="B104" s="132" t="s">
        <v>34</v>
      </c>
      <c r="C104" s="133">
        <v>68394.100000000006</v>
      </c>
      <c r="D104" s="133">
        <v>68394.100000000006</v>
      </c>
      <c r="E104" s="133">
        <v>0</v>
      </c>
      <c r="F104" s="134">
        <v>0</v>
      </c>
      <c r="G104" s="134">
        <v>2600</v>
      </c>
      <c r="H104" s="134">
        <v>0</v>
      </c>
      <c r="I104" s="134">
        <f t="shared" si="13"/>
        <v>70994.100000000006</v>
      </c>
      <c r="J104" s="135">
        <f t="shared" si="14"/>
        <v>68394.100000000006</v>
      </c>
      <c r="K104" s="134">
        <v>0</v>
      </c>
      <c r="L104" s="136" t="s">
        <v>195</v>
      </c>
      <c r="M104" s="1"/>
      <c r="N104" s="1"/>
      <c r="O104" s="1"/>
      <c r="P104" s="1"/>
      <c r="Q104" s="1"/>
      <c r="R104" s="1"/>
      <c r="S104" s="1"/>
      <c r="T104" s="1"/>
      <c r="U104" s="1"/>
      <c r="V104" s="1"/>
      <c r="W104" s="1"/>
      <c r="X104" s="1"/>
      <c r="Y104" s="1"/>
      <c r="Z104" s="1"/>
    </row>
    <row r="105" spans="1:26" ht="25.5" hidden="1">
      <c r="A105" s="91" t="s">
        <v>233</v>
      </c>
      <c r="B105" s="92" t="s">
        <v>234</v>
      </c>
      <c r="C105" s="93">
        <v>0</v>
      </c>
      <c r="D105" s="93">
        <v>0</v>
      </c>
      <c r="E105" s="93">
        <v>0</v>
      </c>
      <c r="F105" s="93">
        <v>0</v>
      </c>
      <c r="G105" s="93">
        <v>0</v>
      </c>
      <c r="H105" s="93">
        <v>0</v>
      </c>
      <c r="I105" s="93">
        <v>0</v>
      </c>
      <c r="J105" s="93">
        <v>0</v>
      </c>
      <c r="K105" s="139">
        <v>0</v>
      </c>
      <c r="L105" s="94"/>
    </row>
    <row r="106" spans="1:26" s="80" customFormat="1" ht="26.25" hidden="1" customHeight="1">
      <c r="A106" s="83"/>
      <c r="B106" s="85" t="s">
        <v>21</v>
      </c>
      <c r="C106" s="84"/>
      <c r="D106" s="84"/>
      <c r="E106" s="84"/>
      <c r="F106" s="84"/>
      <c r="G106" s="84"/>
      <c r="H106" s="84"/>
      <c r="I106" s="84"/>
      <c r="J106" s="84"/>
      <c r="K106" s="140"/>
      <c r="L106" s="88"/>
      <c r="M106" s="79"/>
      <c r="N106" s="79"/>
      <c r="O106" s="79"/>
      <c r="P106" s="79"/>
      <c r="Q106" s="79"/>
      <c r="R106" s="79"/>
      <c r="S106" s="79"/>
      <c r="T106" s="79"/>
      <c r="U106" s="79"/>
      <c r="V106" s="79"/>
      <c r="W106" s="79"/>
      <c r="X106" s="79"/>
      <c r="Y106" s="79"/>
      <c r="Z106" s="79"/>
    </row>
    <row r="107" spans="1:26" ht="26.25" hidden="1" thickBot="1">
      <c r="A107" s="86" t="s">
        <v>235</v>
      </c>
      <c r="B107" s="87" t="s">
        <v>236</v>
      </c>
      <c r="C107" s="84">
        <v>0</v>
      </c>
      <c r="D107" s="84">
        <v>0</v>
      </c>
      <c r="E107" s="84">
        <v>0</v>
      </c>
      <c r="F107" s="84">
        <v>0</v>
      </c>
      <c r="G107" s="84">
        <v>0</v>
      </c>
      <c r="H107" s="84">
        <v>0</v>
      </c>
      <c r="I107" s="84">
        <v>0</v>
      </c>
      <c r="J107" s="84">
        <v>0</v>
      </c>
      <c r="K107" s="140">
        <v>0</v>
      </c>
      <c r="L107" s="89"/>
    </row>
    <row r="108" spans="1:26" ht="60.75" customHeight="1" thickTop="1">
      <c r="B108" s="165" t="s">
        <v>276</v>
      </c>
      <c r="C108" s="165"/>
      <c r="D108" s="165"/>
      <c r="E108" s="165"/>
      <c r="F108" s="165"/>
      <c r="G108" s="165"/>
      <c r="H108" s="165"/>
      <c r="L108" s="75"/>
    </row>
    <row r="109" spans="1:26" ht="12.75" customHeight="1">
      <c r="A109" s="145" t="s">
        <v>27</v>
      </c>
      <c r="B109" s="145"/>
      <c r="C109" s="145"/>
      <c r="D109" s="145"/>
      <c r="E109" s="145"/>
      <c r="F109" s="145"/>
      <c r="G109" s="16"/>
      <c r="H109" s="16"/>
      <c r="I109" s="16"/>
      <c r="J109" s="16"/>
      <c r="K109" s="16"/>
      <c r="L109" s="75"/>
    </row>
    <row r="110" spans="1:26" ht="12.75" customHeight="1">
      <c r="A110" s="145"/>
      <c r="B110" s="145"/>
      <c r="C110" s="145"/>
      <c r="D110" s="145"/>
      <c r="E110" s="145"/>
      <c r="F110" s="145"/>
      <c r="G110" s="25"/>
      <c r="H110" s="25"/>
      <c r="I110" s="25"/>
      <c r="J110" s="26"/>
      <c r="K110" s="5"/>
      <c r="L110" s="76"/>
    </row>
    <row r="111" spans="1:26" ht="19.5" customHeight="1">
      <c r="A111" s="145"/>
      <c r="B111" s="145"/>
      <c r="C111" s="145"/>
      <c r="D111" s="145"/>
      <c r="E111" s="145"/>
      <c r="F111" s="145"/>
      <c r="G111" s="35"/>
      <c r="H111" s="35"/>
      <c r="I111" s="5"/>
      <c r="J111" s="16"/>
      <c r="K111" s="16"/>
      <c r="L111" s="75"/>
    </row>
    <row r="112" spans="1:26" ht="19.5" customHeight="1">
      <c r="A112" s="36"/>
      <c r="B112" s="36"/>
      <c r="C112" s="35"/>
      <c r="D112" s="35"/>
      <c r="E112" s="35"/>
      <c r="F112" s="35"/>
      <c r="G112" s="35"/>
      <c r="H112" s="35"/>
      <c r="I112" s="5"/>
      <c r="J112" s="1"/>
      <c r="K112" s="31"/>
      <c r="L112" s="31"/>
    </row>
    <row r="113" spans="1:12" ht="48.75" customHeight="1">
      <c r="A113" s="24"/>
      <c r="B113" s="20"/>
      <c r="C113" s="17"/>
      <c r="D113" s="17"/>
      <c r="E113" s="17"/>
      <c r="F113" s="17"/>
      <c r="G113" s="17"/>
      <c r="H113" s="17"/>
      <c r="I113" s="17"/>
      <c r="J113" s="31"/>
      <c r="K113" s="31"/>
      <c r="L113" s="77" t="s">
        <v>237</v>
      </c>
    </row>
    <row r="114" spans="1:12">
      <c r="A114" s="32"/>
      <c r="B114" s="39"/>
      <c r="C114" s="16"/>
      <c r="D114" s="33"/>
      <c r="E114" s="16"/>
      <c r="F114" s="16"/>
      <c r="G114" s="16"/>
    </row>
    <row r="115" spans="1:12">
      <c r="A115" s="32"/>
      <c r="B115" s="39"/>
      <c r="C115" s="16"/>
      <c r="D115" s="33"/>
      <c r="E115" s="16"/>
      <c r="F115" s="16"/>
      <c r="G115" s="16"/>
    </row>
    <row r="116" spans="1:12">
      <c r="A116" s="32"/>
      <c r="B116" s="39"/>
      <c r="C116" s="16"/>
      <c r="D116" s="33"/>
      <c r="E116" s="16"/>
      <c r="F116" s="16"/>
      <c r="G116" s="16"/>
    </row>
    <row r="117" spans="1:12">
      <c r="A117" s="37"/>
      <c r="B117" s="37"/>
      <c r="C117" s="34"/>
      <c r="D117" s="34"/>
      <c r="E117" s="34"/>
      <c r="F117" s="16"/>
      <c r="G117" s="16"/>
    </row>
    <row r="118" spans="1:12">
      <c r="A118" s="37"/>
      <c r="B118" s="37"/>
      <c r="C118" s="34"/>
      <c r="D118" s="34"/>
      <c r="E118" s="34"/>
      <c r="F118" s="16"/>
      <c r="G118" s="16"/>
    </row>
    <row r="119" spans="1:12">
      <c r="A119" s="32"/>
      <c r="B119" s="39"/>
      <c r="C119" s="16"/>
      <c r="D119" s="33"/>
      <c r="E119" s="16"/>
      <c r="F119" s="16"/>
      <c r="G119" s="16"/>
    </row>
    <row r="120" spans="1:12">
      <c r="A120" s="32"/>
      <c r="B120" s="39"/>
      <c r="C120" s="16"/>
      <c r="D120" s="33"/>
      <c r="E120" s="16"/>
      <c r="F120" s="16"/>
      <c r="G120" s="16"/>
    </row>
    <row r="121" spans="1:12">
      <c r="A121" s="32"/>
      <c r="B121" s="39"/>
      <c r="C121" s="16"/>
      <c r="D121" s="33"/>
      <c r="E121" s="16"/>
      <c r="F121" s="16"/>
      <c r="G121" s="16"/>
    </row>
    <row r="122" spans="1:12">
      <c r="A122" s="32"/>
      <c r="B122" s="39"/>
      <c r="C122" s="16"/>
      <c r="D122" s="33"/>
      <c r="E122" s="16"/>
      <c r="F122" s="16"/>
      <c r="G122" s="16"/>
    </row>
  </sheetData>
  <mergeCells count="27">
    <mergeCell ref="B108:H108"/>
    <mergeCell ref="L31:L32"/>
    <mergeCell ref="A109:F111"/>
    <mergeCell ref="A2:L2"/>
    <mergeCell ref="A3:L3"/>
    <mergeCell ref="A4:L4"/>
    <mergeCell ref="A6:A8"/>
    <mergeCell ref="B6:B8"/>
    <mergeCell ref="C6:H6"/>
    <mergeCell ref="I6:K6"/>
    <mergeCell ref="L6:L8"/>
    <mergeCell ref="C7:D7"/>
    <mergeCell ref="E7:F7"/>
    <mergeCell ref="G7:H7"/>
    <mergeCell ref="I7:J7"/>
    <mergeCell ref="K7:K8"/>
    <mergeCell ref="A31:A32"/>
    <mergeCell ref="B31:B32"/>
    <mergeCell ref="C31:C32"/>
    <mergeCell ref="D31:D32"/>
    <mergeCell ref="F31:F32"/>
    <mergeCell ref="E31:E32"/>
    <mergeCell ref="G31:G32"/>
    <mergeCell ref="H31:H32"/>
    <mergeCell ref="I31:I32"/>
    <mergeCell ref="J31:J32"/>
    <mergeCell ref="K31:K32"/>
  </mergeCells>
  <pageMargins left="0.39370078740157483" right="0" top="0.43307086614173229" bottom="0.19685039370078741" header="0.11811023622047245" footer="0.11811023622047245"/>
  <pageSetup paperSize="9" scale="65" firstPageNumber="23" fitToHeight="100" orientation="landscape" useFirstPageNumber="1" r:id="rId1"/>
  <headerFooter alignWithMargins="0"/>
  <rowBreaks count="10" manualBreakCount="10">
    <brk id="21" max="11" man="1"/>
    <brk id="30" max="11" man="1"/>
    <brk id="32" max="11" man="1"/>
    <brk id="34" max="11" man="1"/>
    <brk id="43" max="11" man="1"/>
    <brk id="53" max="11" man="1"/>
    <brk id="62" max="11" man="1"/>
    <brk id="71" max="11" man="1"/>
    <brk id="82" max="11" man="1"/>
    <brk id="92" max="11"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Свод</vt:lpstr>
      <vt:lpstr>Лист1</vt:lpstr>
      <vt:lpstr>Свод!Заголовки_для_печати</vt:lpstr>
      <vt:lpstr>Свод!Область_печати</vt:lpstr>
    </vt:vector>
  </TitlesOfParts>
  <Company>Минэкономразвития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Корнеев</dc:creator>
  <cp:lastModifiedBy>Жило Елена Васильевна</cp:lastModifiedBy>
  <cp:lastPrinted>2014-10-17T08:56:32Z</cp:lastPrinted>
  <dcterms:created xsi:type="dcterms:W3CDTF">2008-09-17T10:53:36Z</dcterms:created>
  <dcterms:modified xsi:type="dcterms:W3CDTF">2014-10-17T09:02:59Z</dcterms:modified>
</cp:coreProperties>
</file>