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10" windowHeight="11670" activeTab="0"/>
  </bookViews>
  <sheets>
    <sheet name="Детальный план-график" sheetId="1" r:id="rId1"/>
  </sheets>
  <definedNames>
    <definedName name="_xlnm.Print_Titles" localSheetId="0">'Детальный план-график'!$7:$7</definedName>
    <definedName name="_xlnm.Print_Area" localSheetId="0">'Детальный план-график'!$B$1:$L$430</definedName>
  </definedNames>
  <calcPr fullCalcOnLoad="1"/>
</workbook>
</file>

<file path=xl/sharedStrings.xml><?xml version="1.0" encoding="utf-8"?>
<sst xmlns="http://schemas.openxmlformats.org/spreadsheetml/2006/main" count="3374" uniqueCount="1089">
  <si>
    <r>
      <rPr>
        <b/>
        <i/>
        <sz val="10"/>
        <rFont val="Times New Roman"/>
        <family val="1"/>
      </rPr>
      <t>Контрольное событие программы 5.1.1.4.</t>
    </r>
    <r>
      <rPr>
        <i/>
        <sz val="10"/>
        <rFont val="Times New Roman"/>
        <family val="1"/>
      </rPr>
      <t xml:space="preserve">
</t>
    </r>
    <r>
      <rPr>
        <sz val="10"/>
        <rFont val="Times New Roman"/>
        <family val="1"/>
      </rPr>
      <t>Доля плановых проверок, проведенных в установленные сроки в 2014 году, составила 100 процентов</t>
    </r>
  </si>
  <si>
    <r>
      <rPr>
        <b/>
        <i/>
        <sz val="10"/>
        <rFont val="Times New Roman"/>
        <family val="1"/>
      </rPr>
      <t>Контрольное событие программы 5.1.1.5.</t>
    </r>
    <r>
      <rPr>
        <i/>
        <sz val="10"/>
        <rFont val="Times New Roman"/>
        <family val="1"/>
      </rPr>
      <t xml:space="preserve">
</t>
    </r>
    <r>
      <rPr>
        <sz val="10"/>
        <rFont val="Times New Roman"/>
        <family val="1"/>
      </rPr>
      <t>Доля плановых проверок, проведенных в установленные сроки в 2015 году, составила 100 процентов</t>
    </r>
  </si>
  <si>
    <r>
      <rPr>
        <b/>
        <i/>
        <sz val="10"/>
        <rFont val="Times New Roman"/>
        <family val="1"/>
      </rPr>
      <t>Контрольное событие программы 5.1.1.6.</t>
    </r>
    <r>
      <rPr>
        <i/>
        <sz val="10"/>
        <rFont val="Times New Roman"/>
        <family val="1"/>
      </rPr>
      <t xml:space="preserve">
</t>
    </r>
    <r>
      <rPr>
        <sz val="10"/>
        <rFont val="Times New Roman"/>
        <family val="1"/>
      </rPr>
      <t xml:space="preserve"> Доля плановых проверок, проведенных в установленные сроки в 2016 году, составила 100 процентов</t>
    </r>
  </si>
  <si>
    <r>
      <rPr>
        <b/>
        <i/>
        <sz val="10"/>
        <rFont val="Times New Roman"/>
        <family val="1"/>
      </rPr>
      <t xml:space="preserve">Контрольное событие программы 7.1.1.3.          
</t>
    </r>
    <r>
      <rPr>
        <sz val="10"/>
        <rFont val="Times New Roman"/>
        <family val="1"/>
      </rPr>
      <t>Специализированные автотранспортные парки по обслуживанию пасса-жирского автомобильного транспорта для перевозки участников и гостей XXII Олимпийских зимних игр и XI Паралим¬пийских зимних игр 2014 года в г. Сочи в количестве 7 единиц и организация парковочных мест в количестве 46 единиц на территории отдельной стоянки в действие введены</t>
    </r>
  </si>
  <si>
    <r>
      <rPr>
        <b/>
        <i/>
        <sz val="10"/>
        <rFont val="Times New Roman"/>
        <family val="1"/>
      </rPr>
      <t xml:space="preserve">Контрольное событие программы  8.1.1.2. 
</t>
    </r>
    <r>
      <rPr>
        <sz val="10"/>
        <rFont val="Times New Roman"/>
        <family val="1"/>
      </rPr>
      <t xml:space="preserve">
Изменения в Государственный стандарт Российской Федерации ГОСТ Р 50597-93 "Автомобильные дороги и улицы. Требования к эксплуатационному состоянию, допустимому по условиям обеспечения безопасности дорожного движения" для его приведения в соответствие с положениями Технического регламента Таможенного союза ТР ТС 014/2011 "Безопасность автомобильных дорог", утвержденного решением Комиссии Таможенного союза от 18 октября 2011 г. № 827, в том числе по обеспечению эксплуатации дорог, на проезжей части которых присутствует слой уплотненного снежного покрова, внесены</t>
    </r>
  </si>
  <si>
    <t>31.12..2014</t>
  </si>
  <si>
    <r>
      <rPr>
        <b/>
        <i/>
        <sz val="10"/>
        <rFont val="Times New Roman"/>
        <family val="1"/>
      </rPr>
      <t xml:space="preserve">Контрольное событие программы 8.1.1.12. </t>
    </r>
    <r>
      <rPr>
        <sz val="10"/>
        <rFont val="Times New Roman"/>
        <family val="1"/>
      </rPr>
      <t xml:space="preserve">
Первая очередь информационно-аналитической системы государственного регулирования на транспорте в части решения первоочередных задач внедрена</t>
    </r>
  </si>
  <si>
    <r>
      <rPr>
        <b/>
        <i/>
        <sz val="10"/>
        <rFont val="Times New Roman"/>
        <family val="1"/>
      </rPr>
      <t>Контрольное событие программы 10.21.2.</t>
    </r>
    <r>
      <rPr>
        <sz val="10"/>
        <rFont val="Times New Roman"/>
        <family val="1"/>
      </rPr>
      <t xml:space="preserve">
Вторая очередь реконструкции и развития аэропорта "Храброво" в г.Калининграде (Калининградская область) завершена</t>
    </r>
  </si>
  <si>
    <r>
      <rPr>
        <b/>
        <i/>
        <sz val="10"/>
        <rFont val="Times New Roman"/>
        <family val="1"/>
      </rPr>
      <t>Контрольное событие программы 10.25.1.</t>
    </r>
    <r>
      <rPr>
        <i/>
        <sz val="10"/>
        <rFont val="Times New Roman"/>
        <family val="1"/>
      </rPr>
      <t xml:space="preserve">
</t>
    </r>
    <r>
      <rPr>
        <sz val="10"/>
        <rFont val="Times New Roman"/>
        <family val="1"/>
      </rPr>
      <t>Патрульные суда в количестве 6 единиц в 2014 году в эксплуатацию введены</t>
    </r>
  </si>
  <si>
    <r>
      <rPr>
        <b/>
        <i/>
        <sz val="10"/>
        <rFont val="Times New Roman"/>
        <family val="1"/>
      </rPr>
      <t>Контрольное событие программы 10.25.2.        Патрульные суда в количестве 6 единиц в 2015 году в эксплуатацию введены</t>
    </r>
    <r>
      <rPr>
        <i/>
        <sz val="10"/>
        <rFont val="Times New Roman"/>
        <family val="1"/>
      </rPr>
      <t xml:space="preserve">
</t>
    </r>
    <r>
      <rPr>
        <sz val="10"/>
        <rFont val="Times New Roman"/>
        <family val="1"/>
      </rPr>
      <t xml:space="preserve"> </t>
    </r>
  </si>
  <si>
    <r>
      <rPr>
        <b/>
        <i/>
        <sz val="10"/>
        <rFont val="Times New Roman"/>
        <family val="1"/>
      </rPr>
      <t>Контрольное событие программы 10.25.3.</t>
    </r>
    <r>
      <rPr>
        <i/>
        <sz val="10"/>
        <rFont val="Times New Roman"/>
        <family val="1"/>
      </rPr>
      <t xml:space="preserve">
</t>
    </r>
    <r>
      <rPr>
        <sz val="10"/>
        <rFont val="Times New Roman"/>
        <family val="1"/>
      </rPr>
      <t>Патрульные суда в количестве 4 единицы в 2016 году в эксплуатацию введены</t>
    </r>
  </si>
  <si>
    <r>
      <rPr>
        <b/>
        <i/>
        <sz val="10"/>
        <rFont val="Times New Roman"/>
        <family val="1"/>
      </rPr>
      <t xml:space="preserve">Контрольное событие программы 11.3.1.                    </t>
    </r>
    <r>
      <rPr>
        <b/>
        <sz val="10"/>
        <rFont val="Times New Roman"/>
        <family val="1"/>
      </rPr>
      <t xml:space="preserve">  </t>
    </r>
    <r>
      <rPr>
        <sz val="10"/>
        <rFont val="Times New Roman"/>
        <family val="1"/>
      </rPr>
      <t xml:space="preserve"> 
Строительство 8 позиций и установка доплеровских метеорологических локаторов завершены</t>
    </r>
  </si>
  <si>
    <r>
      <rPr>
        <b/>
        <i/>
        <sz val="10"/>
        <rFont val="Times New Roman"/>
        <family val="1"/>
      </rPr>
      <t>Контрольное событие программы 11.3.2.</t>
    </r>
    <r>
      <rPr>
        <i/>
        <sz val="10"/>
        <rFont val="Times New Roman"/>
        <family val="1"/>
      </rPr>
      <t xml:space="preserve">                     </t>
    </r>
    <r>
      <rPr>
        <sz val="10"/>
        <rFont val="Times New Roman"/>
        <family val="1"/>
      </rPr>
      <t xml:space="preserve">  
Строительство 12 позиций и установка доплеровских метеорологических локаторов завершены</t>
    </r>
  </si>
  <si>
    <t>ё</t>
  </si>
  <si>
    <t>Подпрограмма 7. Транспортное обеспечение XXII Олимпийских зимних игр 2014 года в г. Сочи и XXVII Всемирной летней универсиады 2013 года в г. Казани</t>
  </si>
  <si>
    <t>Основное мероприятие 7.1.                               
Организация транспортного обеспечения подготовки и проведения XXII Олимпийских зимних игр 2014 года в г. Сочи и XXVII Всемирной летней универсиады 2013 года в г. Казани</t>
  </si>
  <si>
    <t xml:space="preserve">Обеспечение подготовки и успешного проведения   XXII Олимпийских зимних игр 2014 года в г. Сочи и XXVII Всемирной летней универсиады 2013 года в г. Казанипосредством оказания качественных транспортных услуг </t>
  </si>
  <si>
    <r>
      <rPr>
        <b/>
        <i/>
        <sz val="10"/>
        <rFont val="Times New Roman"/>
        <family val="1"/>
      </rPr>
      <t xml:space="preserve">Контрольное событие программы 8.1.1.13. 
</t>
    </r>
    <r>
      <rPr>
        <sz val="10"/>
        <rFont val="Times New Roman"/>
        <family val="1"/>
      </rPr>
      <t>План деятельности Минтранса России, направленный на решение задач, поставленных в указах Президента Российской Федерации от 7 мая 2012 г. № 596 - 606 и Основных направлениях деятельности Прави-тельства Российской Федерации на период до 2018 года, по результатам его публичного обсуждения и экспертного сопровождения уточнен</t>
    </r>
    <r>
      <rPr>
        <b/>
        <i/>
        <sz val="10"/>
        <rFont val="Times New Roman"/>
        <family val="1"/>
      </rPr>
      <t xml:space="preserve">
</t>
    </r>
    <r>
      <rPr>
        <sz val="10"/>
        <rFont val="Times New Roman"/>
        <family val="1"/>
      </rPr>
      <t xml:space="preserve">
</t>
    </r>
  </si>
  <si>
    <r>
      <rPr>
        <b/>
        <i/>
        <sz val="10"/>
        <rFont val="Times New Roman"/>
        <family val="1"/>
      </rPr>
      <t xml:space="preserve">Контрольное событие программы 2.1.1.1. </t>
    </r>
    <r>
      <rPr>
        <i/>
        <sz val="10"/>
        <rFont val="Times New Roman"/>
        <family val="1"/>
      </rPr>
      <t xml:space="preserve">
</t>
    </r>
    <r>
      <rPr>
        <sz val="10"/>
        <rFont val="Times New Roman"/>
        <family val="1"/>
      </rPr>
      <t>В результате выполнения программы работ по капитальному ремонту автомобильных дорог федерального значения, находящихся в оперативном управлении федеральных казенных учреждений, находящихся ведении Федерального дорожного агентства, и искусственных сооружений на них на 2014 год капитально отремонтировано 1670 км автодорог</t>
    </r>
  </si>
  <si>
    <r>
      <rPr>
        <b/>
        <i/>
        <sz val="10"/>
        <rFont val="Times New Roman"/>
        <family val="1"/>
      </rPr>
      <t>Контрольное событие программы 2.1.2.1.</t>
    </r>
    <r>
      <rPr>
        <i/>
        <sz val="10"/>
        <rFont val="Times New Roman"/>
        <family val="1"/>
      </rPr>
      <t xml:space="preserve">
</t>
    </r>
    <r>
      <rPr>
        <sz val="10"/>
        <rFont val="Times New Roman"/>
        <family val="1"/>
      </rPr>
      <t>В результате выполнения программы работ по ремонту и содержанию автомобильных дорог федерального значения, находящихся в оперативном управлении федеральных казенных учреждений, находящихся ведении Федерального дорожного агентства, и искусственных сооружений на них на 2014 год отремонтировано (включая устройство слоев износа и защитных слоев) 7 700 км автодорог</t>
    </r>
  </si>
  <si>
    <r>
      <rPr>
        <b/>
        <i/>
        <sz val="10"/>
        <rFont val="Times New Roman"/>
        <family val="1"/>
      </rPr>
      <t>Контрольное событие программы 6.2.1.3.</t>
    </r>
    <r>
      <rPr>
        <i/>
        <sz val="10"/>
        <rFont val="Times New Roman"/>
        <family val="1"/>
      </rPr>
      <t xml:space="preserve">
</t>
    </r>
    <r>
      <rPr>
        <sz val="10"/>
        <rFont val="Times New Roman"/>
        <family val="1"/>
      </rPr>
      <t>Договор о предоставлении субсидий Государственной компании "Российские автомобильные дороги"  на осуществление деятельности по доверительному управлению автомобильными дорогами в 2016 году заключен</t>
    </r>
  </si>
  <si>
    <r>
      <rPr>
        <b/>
        <i/>
        <sz val="10"/>
        <rFont val="Times New Roman"/>
        <family val="1"/>
      </rPr>
      <t>Контрольное событие программы 6.2.1.4.</t>
    </r>
    <r>
      <rPr>
        <i/>
        <sz val="10"/>
        <rFont val="Times New Roman"/>
        <family val="1"/>
      </rPr>
      <t xml:space="preserve">
</t>
    </r>
    <r>
      <rPr>
        <sz val="10"/>
        <rFont val="Times New Roman"/>
        <family val="1"/>
      </rPr>
      <t>Субсидии Государственной компании "Российские автомобильные дороги"  на осуществление деятельности по доверительному управлению автомобильными дорогами в 2014 году предоставлены</t>
    </r>
  </si>
  <si>
    <r>
      <rPr>
        <b/>
        <i/>
        <sz val="10"/>
        <rFont val="Times New Roman"/>
        <family val="1"/>
      </rPr>
      <t xml:space="preserve">Контрольное событие программы 1.2.1.7. </t>
    </r>
    <r>
      <rPr>
        <sz val="10"/>
        <rFont val="Times New Roman"/>
        <family val="1"/>
      </rPr>
      <t xml:space="preserve">
Строительство четвертого главного пути на участке Москва-Пассажирская-Октябрьская-Крюково завершено</t>
    </r>
  </si>
  <si>
    <r>
      <rPr>
        <b/>
        <i/>
        <sz val="10"/>
        <rFont val="Times New Roman"/>
        <family val="1"/>
      </rPr>
      <t xml:space="preserve">Контрольное событие программы 1.2.1.8. </t>
    </r>
    <r>
      <rPr>
        <sz val="10"/>
        <rFont val="Times New Roman"/>
        <family val="1"/>
      </rPr>
      <t xml:space="preserve">
Ускорение движения электропоездов участка Москва-Одинцово организовано</t>
    </r>
  </si>
  <si>
    <r>
      <t xml:space="preserve">Мероприятие 1.2.2.                        
</t>
    </r>
    <r>
      <rPr>
        <sz val="10"/>
        <rFont val="Times New Roman"/>
        <family val="1"/>
      </rPr>
      <t xml:space="preserve">"Строительство железнодорожных линий для организации перевозок пассажиров в рамках проведения мероприятий XXII Олимпийских зимних игр и XI Паралимпийских зимних игр 2014 года в г. Сочи" </t>
    </r>
  </si>
  <si>
    <t>-</t>
  </si>
  <si>
    <r>
      <rPr>
        <b/>
        <i/>
        <sz val="10"/>
        <rFont val="Times New Roman"/>
        <family val="1"/>
      </rPr>
      <t xml:space="preserve">Контрольное событие программы 1.2.2.1. </t>
    </r>
    <r>
      <rPr>
        <i/>
        <sz val="10"/>
        <rFont val="Times New Roman"/>
        <family val="1"/>
      </rPr>
      <t xml:space="preserve"> 
</t>
    </r>
    <r>
      <rPr>
        <sz val="10"/>
        <rFont val="Times New Roman"/>
        <family val="1"/>
      </rPr>
      <t>Строительство Совмещенной (автомобильная и железная) дороги Адлер - горноклиматический курорт "Альпика-Сервис" завершено,  объект прошел государственную регистрацию</t>
    </r>
  </si>
  <si>
    <r>
      <rPr>
        <b/>
        <sz val="10"/>
        <rFont val="Times New Roman"/>
        <family val="1"/>
      </rPr>
      <t xml:space="preserve">Мероприятие 1.2.3.  </t>
    </r>
    <r>
      <rPr>
        <sz val="10"/>
        <rFont val="Times New Roman"/>
        <family val="1"/>
      </rPr>
      <t xml:space="preserve">                      
Взнос в уставный капитал ОАО "РЖД" в целях реализации мероприятий по развитию железнодорожной инфраструктуры общего пользования на участке Междуреченск - Тайшет</t>
    </r>
  </si>
  <si>
    <r>
      <rPr>
        <b/>
        <i/>
        <sz val="10"/>
        <rFont val="Times New Roman"/>
        <family val="1"/>
      </rPr>
      <t>Контрольное событие  программы 1.2.3.1.</t>
    </r>
    <r>
      <rPr>
        <b/>
        <sz val="10"/>
        <rFont val="Times New Roman"/>
        <family val="1"/>
      </rPr>
      <t xml:space="preserve"> </t>
    </r>
    <r>
      <rPr>
        <sz val="10"/>
        <rFont val="Times New Roman"/>
        <family val="1"/>
      </rPr>
      <t xml:space="preserve"> 
Взнос в уставный капитал ОАО"РЖД" в целях реализации мероприятий по развитию железнодорожной инфраструктуры общего пользования на участке Междуреченск - Тайшет в 2014 году осуществлен</t>
    </r>
  </si>
  <si>
    <r>
      <t>Контрольное событие  программы 1.2.3.2.</t>
    </r>
    <r>
      <rPr>
        <b/>
        <sz val="10"/>
        <rFont val="Times New Roman"/>
        <family val="1"/>
      </rPr>
      <t xml:space="preserve"> 
</t>
    </r>
    <r>
      <rPr>
        <sz val="10"/>
        <rFont val="Times New Roman"/>
        <family val="1"/>
      </rPr>
      <t>Взнос в уставный капитал ОАО"РЖД" в целях реализации мероприятий по развитию железнодорожной инфраструктуры общего пользования на участке Междуреченск - Тайшет в 2015 году осуществлен</t>
    </r>
  </si>
  <si>
    <r>
      <rPr>
        <b/>
        <i/>
        <sz val="10"/>
        <rFont val="Times New Roman"/>
        <family val="1"/>
      </rPr>
      <t xml:space="preserve"> Контрольное событие программы 1.2.3.3. 
</t>
    </r>
    <r>
      <rPr>
        <sz val="10"/>
        <rFont val="Times New Roman"/>
        <family val="1"/>
      </rPr>
      <t>Строительство 3,3 км новых железнодорожных линий  (Междуреченск - Тайшет)  завершено</t>
    </r>
  </si>
  <si>
    <r>
      <rPr>
        <b/>
        <sz val="10"/>
        <rFont val="Times New Roman"/>
        <family val="1"/>
      </rPr>
      <t xml:space="preserve">Мероприятие 1.2.4.    </t>
    </r>
    <r>
      <rPr>
        <sz val="10"/>
        <rFont val="Times New Roman"/>
        <family val="1"/>
      </rPr>
      <t xml:space="preserve">                    
Взнос в уставный капитал ОАО "РЖД" в целях создания высокоскоростной железнодорожной магистрали Москва- Казань</t>
    </r>
  </si>
  <si>
    <r>
      <rPr>
        <b/>
        <i/>
        <sz val="10"/>
        <rFont val="Times New Roman"/>
        <family val="1"/>
      </rPr>
      <t>Контрольное событие  программы 1.2.4.1.</t>
    </r>
    <r>
      <rPr>
        <b/>
        <sz val="10"/>
        <rFont val="Times New Roman"/>
        <family val="1"/>
      </rPr>
      <t xml:space="preserve"> </t>
    </r>
    <r>
      <rPr>
        <sz val="10"/>
        <rFont val="Times New Roman"/>
        <family val="1"/>
      </rPr>
      <t xml:space="preserve"> 
Взнос в уставный капитал ОАО"РЖД" в целях создания высокоскоростной железнодорожной магистрали Москва- Казань в 2014 году осуществлен</t>
    </r>
  </si>
  <si>
    <r>
      <t>Контрольное событие  программы 1.2.4.2.</t>
    </r>
    <r>
      <rPr>
        <b/>
        <sz val="10"/>
        <rFont val="Times New Roman"/>
        <family val="1"/>
      </rPr>
      <t xml:space="preserve"> 
</t>
    </r>
    <r>
      <rPr>
        <sz val="10"/>
        <rFont val="Times New Roman"/>
        <family val="1"/>
      </rPr>
      <t>Взнос в уставный капитал ОАО"РЖД" в целях создания высокоскоростной железнодорожной магистрали Москва- Казань в 2015 году осуществлен</t>
    </r>
  </si>
  <si>
    <r>
      <t xml:space="preserve">Мероприятие 1.2.5.                                                    </t>
    </r>
    <r>
      <rPr>
        <sz val="10"/>
        <rFont val="Times New Roman"/>
        <family val="1"/>
      </rPr>
      <t>Финансирование из федерального бюджета объектов транспортной инфраструктуры относящихся к проекту освоения Гремячинского месторождения.</t>
    </r>
  </si>
  <si>
    <r>
      <t xml:space="preserve">Контрольное событие  программы 1.2.5.1. </t>
    </r>
    <r>
      <rPr>
        <sz val="10"/>
        <rFont val="Times New Roman"/>
        <family val="1"/>
      </rPr>
      <t>Получены положительные заключения государственной и ведомственной экспертиз на реконструкцию станции Гремячая Приволжской железной дороги</t>
    </r>
  </si>
  <si>
    <t>Росморречфлот                              
начальник Управления внутреннего водного транспорта 
Аборнев В.С.,                  
и.о. начальника Управления экономики и финансов
Митиогло А.М.</t>
  </si>
  <si>
    <t>Росморречфлот                              
начальник Управления внутреннего водного транспорта 
Аборнев В.С.,                     
и.о. начальника  Управления экономики и финансов
Митиогло А.М.</t>
  </si>
  <si>
    <t>(1)(2)</t>
  </si>
  <si>
    <t>(1) (2)</t>
  </si>
  <si>
    <t>(1)  (2)</t>
  </si>
  <si>
    <t>(2)</t>
  </si>
  <si>
    <t xml:space="preserve">(1)(2) </t>
  </si>
  <si>
    <t xml:space="preserve"> (2)</t>
  </si>
  <si>
    <r>
      <rPr>
        <b/>
        <i/>
        <sz val="10"/>
        <rFont val="Times New Roman"/>
        <family val="1"/>
      </rPr>
      <t>Контрольное событие программы 4.1.2.6.</t>
    </r>
    <r>
      <rPr>
        <i/>
        <sz val="10"/>
        <rFont val="Times New Roman"/>
        <family val="1"/>
      </rPr>
      <t xml:space="preserve"> 
</t>
    </r>
    <r>
      <rPr>
        <sz val="10"/>
        <rFont val="Times New Roman"/>
        <family val="1"/>
      </rPr>
      <t>Выполнение работ по поиску и спасению людей с судов и объектов, терпящих бедствие в море, работ по предупреждению и ликвидации разливов нефти и нефтепродуктов в 2016 году обеспечено</t>
    </r>
  </si>
  <si>
    <r>
      <rPr>
        <b/>
        <i/>
        <sz val="10"/>
        <rFont val="Times New Roman"/>
        <family val="1"/>
      </rPr>
      <t>Контрольное событие  программы 4.3.3.5</t>
    </r>
    <r>
      <rPr>
        <b/>
        <sz val="10"/>
        <rFont val="Times New Roman"/>
        <family val="1"/>
      </rPr>
      <t>.</t>
    </r>
    <r>
      <rPr>
        <sz val="10"/>
        <rFont val="Times New Roman"/>
        <family val="1"/>
      </rPr>
      <t xml:space="preserve"> 
Выполнение работ по содержанию ВВП, обеспечению безопасности судоходства, содержанию СГТС, портовому контролю в 2015 году обеспечено</t>
    </r>
  </si>
  <si>
    <r>
      <rPr>
        <b/>
        <i/>
        <sz val="10"/>
        <rFont val="Times New Roman"/>
        <family val="1"/>
      </rPr>
      <t>Контрольное событие программы 4.1.2.4.</t>
    </r>
    <r>
      <rPr>
        <i/>
        <sz val="10"/>
        <rFont val="Times New Roman"/>
        <family val="1"/>
      </rPr>
      <t xml:space="preserve"> 
</t>
    </r>
    <r>
      <rPr>
        <sz val="10"/>
        <rFont val="Times New Roman"/>
        <family val="1"/>
      </rPr>
      <t>Выполнение работ по поиску и спасению людей с судов и объектов, терпящих бедствие в море, работ по предупреждению и ликвидации разливов нефти и нефтепродуктов в 2014 году  обеспечено</t>
    </r>
  </si>
  <si>
    <r>
      <rPr>
        <b/>
        <i/>
        <sz val="10"/>
        <rFont val="Times New Roman"/>
        <family val="1"/>
      </rPr>
      <t xml:space="preserve">Контрольное событие программы 4.1.2.5.
</t>
    </r>
    <r>
      <rPr>
        <sz val="10"/>
        <rFont val="Times New Roman"/>
        <family val="1"/>
      </rPr>
      <t>Выполнение работ по поиску и спасению людей с судов и объектов, терпящих бедствие в море, работ по предупреждению и ликвидации разливов нефти и нефтепродуктов в 2015 году обеспечено</t>
    </r>
  </si>
  <si>
    <r>
      <rPr>
        <b/>
        <i/>
        <sz val="10"/>
        <rFont val="Times New Roman"/>
        <family val="1"/>
      </rPr>
      <t>Контрольное событие программы 4.3.3.4</t>
    </r>
    <r>
      <rPr>
        <i/>
        <sz val="10"/>
        <rFont val="Times New Roman"/>
        <family val="1"/>
      </rPr>
      <t xml:space="preserve">. 
</t>
    </r>
    <r>
      <rPr>
        <sz val="10"/>
        <rFont val="Times New Roman"/>
        <family val="1"/>
      </rPr>
      <t>Выполнение работ по содержанию ВВП, обеспечению безопасности судоходства, содержанию СГТС, портовому контролю в 2014 году обеспечено</t>
    </r>
  </si>
  <si>
    <r>
      <rPr>
        <b/>
        <i/>
        <sz val="10"/>
        <rFont val="Times New Roman"/>
        <family val="1"/>
      </rPr>
      <t>Контрольное событие  программы 4.4.1.4.</t>
    </r>
    <r>
      <rPr>
        <b/>
        <sz val="10"/>
        <rFont val="Times New Roman"/>
        <family val="1"/>
      </rPr>
      <t xml:space="preserve"> 
Р</t>
    </r>
    <r>
      <rPr>
        <sz val="10"/>
        <rFont val="Times New Roman"/>
        <family val="1"/>
      </rPr>
      <t>аботы по реализации Федерального закона от 9 февраля 2007 года № 16-ФЗ "О транспортной безопасности в сфере водного транспорта" в 2014 году обеспечены</t>
    </r>
  </si>
  <si>
    <r>
      <rPr>
        <b/>
        <i/>
        <sz val="10"/>
        <rFont val="Times New Roman"/>
        <family val="1"/>
      </rPr>
      <t xml:space="preserve">Контрольное событие программы  4.4.1.5. 
</t>
    </r>
    <r>
      <rPr>
        <sz val="10"/>
        <rFont val="Times New Roman"/>
        <family val="1"/>
      </rPr>
      <t>Работы по реализации Федерального закона от 9 февраля 2007 года № 16-ФЗ "О транспортной безопасности в сфере водного транспорта" в 2015 году обеспечены</t>
    </r>
  </si>
  <si>
    <r>
      <t xml:space="preserve">Контрольное событие программы 4.4.1.6. 
</t>
    </r>
    <r>
      <rPr>
        <sz val="10"/>
        <rFont val="Times New Roman"/>
        <family val="1"/>
      </rPr>
      <t>Работы по реализации Федерального закона от 9 февраля 2007 года № 16-ФЗ "О транспортной безопасности в сфере водного транспорта" в 2016 году обеспечены</t>
    </r>
  </si>
  <si>
    <r>
      <rPr>
        <b/>
        <i/>
        <sz val="10"/>
        <rFont val="Times New Roman"/>
        <family val="1"/>
      </rPr>
      <t>Контрольное событие программы 2.1.1.2.</t>
    </r>
    <r>
      <rPr>
        <i/>
        <sz val="10"/>
        <rFont val="Times New Roman"/>
        <family val="1"/>
      </rPr>
      <t xml:space="preserve">
</t>
    </r>
    <r>
      <rPr>
        <sz val="10"/>
        <rFont val="Times New Roman"/>
        <family val="1"/>
      </rPr>
      <t>В результате выполнения программы работ по капитальному ремонту автомобильных дорог федерального значения, находящихся в ведении Федерального дорожного агентства, и искусственных сооружений на них на 2015 год капитально отремонтировано 1700 км автодорог</t>
    </r>
  </si>
  <si>
    <r>
      <rPr>
        <b/>
        <i/>
        <sz val="10"/>
        <rFont val="Times New Roman"/>
        <family val="1"/>
      </rPr>
      <t>Контрольное событие программы 2.1.1.3</t>
    </r>
    <r>
      <rPr>
        <i/>
        <sz val="10"/>
        <rFont val="Times New Roman"/>
        <family val="1"/>
      </rPr>
      <t xml:space="preserve">
</t>
    </r>
    <r>
      <rPr>
        <sz val="10"/>
        <rFont val="Times New Roman"/>
        <family val="1"/>
      </rPr>
      <t>В результате выполнения программы работ по капитальному ремонту автомобильных дорог федерального значения, находящихся в ведении Федерального дорожного агентства, и искусственных сооружений на них на 2016 год капитально отремонтировано 1850 км автодорог</t>
    </r>
  </si>
  <si>
    <t>Обеспечение доведения к 2016 году ежегодного объема ремонта  на федеральных дорогах  до 8,5 тыс. км. (включая устройство слоев износа и защитных слоев) условиях  Классификации работ по ремонту и содержанию автомобильных дорог федерального значения в редакции, утвержденной приказом Минтранса России от 06.08.2008 № 122)</t>
  </si>
  <si>
    <r>
      <rPr>
        <b/>
        <i/>
        <sz val="10"/>
        <rFont val="Times New Roman"/>
        <family val="1"/>
      </rPr>
      <t>Контрольное событие программы 2.1.2.2.</t>
    </r>
    <r>
      <rPr>
        <i/>
        <sz val="10"/>
        <rFont val="Times New Roman"/>
        <family val="1"/>
      </rPr>
      <t xml:space="preserve">
</t>
    </r>
    <r>
      <rPr>
        <sz val="10"/>
        <rFont val="Times New Roman"/>
        <family val="1"/>
      </rPr>
      <t>В результате выполнения программы работ по ремонту и содержанию автомобильных дорог федерального значения, находящихся в ведении Федерального дорожного агентства, и искусственных сооружений на них на 2015 год отремонтировано (включая устройство слоев износа и защитных слоев) 8 000 км автодорог</t>
    </r>
  </si>
  <si>
    <r>
      <rPr>
        <b/>
        <i/>
        <sz val="10"/>
        <rFont val="Times New Roman"/>
        <family val="1"/>
      </rPr>
      <t>Контрольное событие программы 2.1.2.3.</t>
    </r>
    <r>
      <rPr>
        <i/>
        <sz val="10"/>
        <rFont val="Times New Roman"/>
        <family val="1"/>
      </rPr>
      <t xml:space="preserve">
</t>
    </r>
    <r>
      <rPr>
        <sz val="10"/>
        <rFont val="Times New Roman"/>
        <family val="1"/>
      </rPr>
      <t>В результате выполнения программы работ по ремонту и содержанию автомобильных дорог федерального значения, находящихся в ведении Федерального дорожного агентства, и искусственных сооружений на них на 2016 год отремонтировано (включая устройство слоев износа и защитных слоев) 8 500 км автодорог</t>
    </r>
  </si>
  <si>
    <r>
      <rPr>
        <b/>
        <i/>
        <sz val="10"/>
        <rFont val="Times New Roman"/>
        <family val="1"/>
      </rPr>
      <t xml:space="preserve">Контрольное событие программы 2.1.3.2. </t>
    </r>
    <r>
      <rPr>
        <i/>
        <sz val="10"/>
        <rFont val="Times New Roman"/>
        <family val="1"/>
      </rPr>
      <t xml:space="preserve">
</t>
    </r>
    <r>
      <rPr>
        <sz val="10"/>
        <rFont val="Times New Roman"/>
        <family val="1"/>
      </rPr>
      <t>Протяженность автомобильных дорог общего пользования федерального значения, соответствующих нормативным требованиям к транспортно-эксплуатационным показателям, в 2014 году достигнута в размере 25,3 тыс. км</t>
    </r>
  </si>
  <si>
    <r>
      <rPr>
        <b/>
        <i/>
        <sz val="10"/>
        <rFont val="Times New Roman"/>
        <family val="1"/>
      </rPr>
      <t xml:space="preserve">Контрольное событие программы 2.1.3.3. </t>
    </r>
    <r>
      <rPr>
        <i/>
        <sz val="10"/>
        <rFont val="Times New Roman"/>
        <family val="1"/>
      </rPr>
      <t xml:space="preserve">
</t>
    </r>
    <r>
      <rPr>
        <sz val="10"/>
        <rFont val="Times New Roman"/>
        <family val="1"/>
      </rPr>
      <t>Протяженность автомобильных дорог общего пользования федерального значения, соответствующих нормативным требованиям к транспортно-эксплуатационным показателям, в 2015 году достигнута  в размере 29,8 тыс. км</t>
    </r>
  </si>
  <si>
    <r>
      <rPr>
        <b/>
        <i/>
        <sz val="10"/>
        <rFont val="Times New Roman"/>
        <family val="1"/>
      </rPr>
      <t xml:space="preserve">Контрольное событие программы 2.1.3.4. </t>
    </r>
    <r>
      <rPr>
        <i/>
        <sz val="10"/>
        <rFont val="Times New Roman"/>
        <family val="1"/>
      </rPr>
      <t xml:space="preserve">
</t>
    </r>
    <r>
      <rPr>
        <sz val="10"/>
        <rFont val="Times New Roman"/>
        <family val="1"/>
      </rPr>
      <t>Протяженность автомобильных дорог общего пользования федерального значения, соответствующих нормативным требованиям к транспортно-эксплуатационным показателям, в 2016 году достигнута  в размере 34,7 тыс. км</t>
    </r>
  </si>
  <si>
    <r>
      <rPr>
        <b/>
        <i/>
        <sz val="10"/>
        <rFont val="Times New Roman"/>
        <family val="1"/>
      </rPr>
      <t>Контрольное событие программы 2.3.1.2.</t>
    </r>
    <r>
      <rPr>
        <i/>
        <sz val="10"/>
        <rFont val="Times New Roman"/>
        <family val="1"/>
      </rPr>
      <t xml:space="preserve"> 
</t>
    </r>
    <r>
      <rPr>
        <sz val="10"/>
        <rFont val="Times New Roman"/>
        <family val="1"/>
      </rPr>
      <t>Программа работ по ремонту автомобильных дорог федерального значения, находящихся в ведении Федерального дорожного агентства, и искусственных сооружений на них на 2015 год утверждена</t>
    </r>
  </si>
  <si>
    <r>
      <rPr>
        <b/>
        <i/>
        <sz val="10"/>
        <rFont val="Times New Roman"/>
        <family val="1"/>
      </rPr>
      <t>Контрольное событие программы 2.3.1.1.</t>
    </r>
    <r>
      <rPr>
        <i/>
        <sz val="10"/>
        <rFont val="Times New Roman"/>
        <family val="1"/>
      </rPr>
      <t xml:space="preserve"> 
</t>
    </r>
    <r>
      <rPr>
        <sz val="10"/>
        <rFont val="Times New Roman"/>
        <family val="1"/>
      </rPr>
      <t>Программа работ по капитальному ремонту автомобильных дорог федерального значения, находящихся в ведении Федерального дорожного агентства, и искусственных сооружений на них на 2015 год утверждена</t>
    </r>
  </si>
  <si>
    <r>
      <rPr>
        <b/>
        <i/>
        <sz val="10"/>
        <rFont val="Times New Roman"/>
        <family val="1"/>
      </rPr>
      <t>Контрольное событие программы 2.3.1.3.</t>
    </r>
    <r>
      <rPr>
        <i/>
        <sz val="10"/>
        <rFont val="Times New Roman"/>
        <family val="1"/>
      </rPr>
      <t xml:space="preserve"> 
</t>
    </r>
    <r>
      <rPr>
        <sz val="10"/>
        <rFont val="Times New Roman"/>
        <family val="1"/>
      </rPr>
      <t>Программа работ по капитальному ремонту автомобильных дорог федерального значения, находящихся в ведении Федерального дорожного агентства, и искусственных сооружений на них на 2016 год утверждена</t>
    </r>
  </si>
  <si>
    <r>
      <rPr>
        <b/>
        <i/>
        <sz val="10"/>
        <rFont val="Times New Roman"/>
        <family val="1"/>
      </rPr>
      <t>Контрольное событие программы 2.3.1.4.</t>
    </r>
    <r>
      <rPr>
        <i/>
        <sz val="10"/>
        <rFont val="Times New Roman"/>
        <family val="1"/>
      </rPr>
      <t xml:space="preserve"> 
</t>
    </r>
    <r>
      <rPr>
        <sz val="10"/>
        <rFont val="Times New Roman"/>
        <family val="1"/>
      </rPr>
      <t>Программа работ по ремонту автомобильных дорог федерального значения, находящихся в ведении Федерального дорожного агентства, и искусственных сооружений на них на 2016 год утверждена</t>
    </r>
  </si>
  <si>
    <r>
      <rPr>
        <b/>
        <i/>
        <sz val="10"/>
        <rFont val="Times New Roman"/>
        <family val="1"/>
      </rPr>
      <t>Контрольное событие программы 2.3.1.5.</t>
    </r>
    <r>
      <rPr>
        <i/>
        <sz val="10"/>
        <rFont val="Times New Roman"/>
        <family val="1"/>
      </rPr>
      <t xml:space="preserve"> 
</t>
    </r>
    <r>
      <rPr>
        <sz val="10"/>
        <rFont val="Times New Roman"/>
        <family val="1"/>
      </rPr>
      <t>Программа работ по капитальному ремонту автомобильных дорог федерального значения, находящихся в ведении Федерального дорожного агентства, и искусственных сооружений на них на 2017 год утверждена</t>
    </r>
  </si>
  <si>
    <r>
      <rPr>
        <b/>
        <i/>
        <sz val="10"/>
        <rFont val="Times New Roman"/>
        <family val="1"/>
      </rPr>
      <t>Контрольное событие программы 2.3.1.6.</t>
    </r>
    <r>
      <rPr>
        <i/>
        <sz val="10"/>
        <rFont val="Times New Roman"/>
        <family val="1"/>
      </rPr>
      <t xml:space="preserve"> 
</t>
    </r>
    <r>
      <rPr>
        <sz val="10"/>
        <rFont val="Times New Roman"/>
        <family val="1"/>
      </rPr>
      <t>Программа работ по ремонту автомобильных дорог федерального значения, находящихся в ведении Федерального дорожного агентства, и искусственных сооружений на них на 2017 год утверждена</t>
    </r>
  </si>
  <si>
    <r>
      <rPr>
        <b/>
        <i/>
        <sz val="10"/>
        <rFont val="Times New Roman"/>
        <family val="1"/>
      </rPr>
      <t>Контрольное событие программы 2.3.1.7.</t>
    </r>
    <r>
      <rPr>
        <i/>
        <sz val="10"/>
        <rFont val="Times New Roman"/>
        <family val="1"/>
      </rPr>
      <t xml:space="preserve"> 
</t>
    </r>
    <r>
      <rPr>
        <sz val="10"/>
        <rFont val="Times New Roman"/>
        <family val="1"/>
      </rPr>
      <t>Введение платы в счет возмещения вреда, причиняемого автомобильными средствами, имеющими разрешенную массу более 12 тонн, осуществлено</t>
    </r>
  </si>
  <si>
    <r>
      <rPr>
        <b/>
        <i/>
        <sz val="10"/>
        <rFont val="Times New Roman"/>
        <family val="1"/>
      </rPr>
      <t>Контрольное событие программы 10.13.1.</t>
    </r>
    <r>
      <rPr>
        <i/>
        <sz val="10"/>
        <rFont val="Times New Roman"/>
        <family val="1"/>
      </rPr>
      <t xml:space="preserve"> </t>
    </r>
    <r>
      <rPr>
        <sz val="10"/>
        <rFont val="Times New Roman"/>
        <family val="1"/>
      </rPr>
      <t xml:space="preserve"> 
Субсидии бюджетам субъектов Российской Федерации на строительство и реконструкцию автомобильных дорог регионального и местного значения, выделенных на 2014 год на подготовку Чемпионата мира по футболу ФИФА 2018 года, предоставлены</t>
    </r>
  </si>
  <si>
    <r>
      <rPr>
        <b/>
        <i/>
        <sz val="10"/>
        <rFont val="Times New Roman"/>
        <family val="1"/>
      </rPr>
      <t>Контрольное событие программы 10.13.2.</t>
    </r>
    <r>
      <rPr>
        <i/>
        <sz val="10"/>
        <rFont val="Times New Roman"/>
        <family val="1"/>
      </rPr>
      <t xml:space="preserve">  
</t>
    </r>
    <r>
      <rPr>
        <sz val="10"/>
        <rFont val="Times New Roman"/>
        <family val="1"/>
      </rPr>
      <t>Субсидии бюджетам субъектов Российской Федерации на строительство и реконструкцию автомобильных дорог регионального и местного значения, выделенных на 2015 год на подготовку Чемпионата мира по футболу ФИФА 2018 года, предоставлены</t>
    </r>
  </si>
  <si>
    <r>
      <rPr>
        <b/>
        <i/>
        <sz val="10"/>
        <rFont val="Times New Roman"/>
        <family val="1"/>
      </rPr>
      <t>Контрольное событие программы 10.13.3.</t>
    </r>
    <r>
      <rPr>
        <i/>
        <sz val="10"/>
        <rFont val="Times New Roman"/>
        <family val="1"/>
      </rPr>
      <t xml:space="preserve"> 
</t>
    </r>
    <r>
      <rPr>
        <sz val="10"/>
        <rFont val="Times New Roman"/>
        <family val="1"/>
      </rPr>
      <t>Субсидии бюджетам субъектов Российской Федерации на строительство и реконструкцию автомобильных дорог регионального и местного значения, выделенных на 2016 год на подготовку Чемпионата мира по футболу ФИФА 2018 года, предоставлены</t>
    </r>
  </si>
  <si>
    <r>
      <rPr>
        <b/>
        <i/>
        <sz val="10"/>
        <rFont val="Times New Roman"/>
        <family val="1"/>
      </rPr>
      <t>Контрольное событие программы 2.2.1.1.</t>
    </r>
    <r>
      <rPr>
        <i/>
        <sz val="10"/>
        <rFont val="Times New Roman"/>
        <family val="1"/>
      </rPr>
      <t xml:space="preserve"> 
</t>
    </r>
    <r>
      <rPr>
        <sz val="10"/>
        <rFont val="Times New Roman"/>
        <family val="1"/>
      </rPr>
      <t>Перечень автомобильной техники, на приобретение которой в 2014 году были предоставлены субсидии, за II квартал 2014 г. в Министерство обороны Российской Федерации представлен</t>
    </r>
  </si>
  <si>
    <r>
      <rPr>
        <b/>
        <i/>
        <sz val="10"/>
        <rFont val="Times New Roman"/>
        <family val="1"/>
      </rPr>
      <t>Контрольное событие программы 2.2.1.2.</t>
    </r>
    <r>
      <rPr>
        <i/>
        <sz val="10"/>
        <rFont val="Times New Roman"/>
        <family val="1"/>
      </rPr>
      <t xml:space="preserve"> 
</t>
    </r>
    <r>
      <rPr>
        <sz val="10"/>
        <rFont val="Times New Roman"/>
        <family val="1"/>
      </rPr>
      <t>Перечень автомобильной техники , на приобретение которой в 2014 году были предоставлены субсидии, за III квартал 2014 г. в Министерство обороны Российской Федерации представлен</t>
    </r>
  </si>
  <si>
    <r>
      <rPr>
        <b/>
        <i/>
        <sz val="10"/>
        <rFont val="Times New Roman"/>
        <family val="1"/>
      </rPr>
      <t>Контрольное событие программы 2.2.1.3.</t>
    </r>
    <r>
      <rPr>
        <i/>
        <sz val="10"/>
        <rFont val="Times New Roman"/>
        <family val="1"/>
      </rPr>
      <t xml:space="preserve"> 
</t>
    </r>
    <r>
      <rPr>
        <sz val="10"/>
        <rFont val="Times New Roman"/>
        <family val="1"/>
      </rPr>
      <t>Перечень автомобильной техники, на приобретение которой в 2014 году были предоставлены субсидии, за 2014 г. в Министерство обороны Российской Федерации представлен</t>
    </r>
  </si>
  <si>
    <r>
      <rPr>
        <b/>
        <i/>
        <sz val="10"/>
        <rFont val="Times New Roman"/>
        <family val="1"/>
      </rPr>
      <t>Контрольное событие программы 2.2.1.4.</t>
    </r>
    <r>
      <rPr>
        <i/>
        <sz val="10"/>
        <rFont val="Times New Roman"/>
        <family val="1"/>
      </rPr>
      <t xml:space="preserve"> 
</t>
    </r>
    <r>
      <rPr>
        <sz val="10"/>
        <rFont val="Times New Roman"/>
        <family val="1"/>
      </rPr>
      <t>Перечень автомобильной техники, на приобретение которой в 2015 году были предоставлены субсидии, за II квартал 2015 г. в Министерство обороны Российской Федерации представлен</t>
    </r>
  </si>
  <si>
    <r>
      <rPr>
        <b/>
        <i/>
        <sz val="10"/>
        <rFont val="Times New Roman"/>
        <family val="1"/>
      </rPr>
      <t>Контрольное событие программы 2.2.1.5.</t>
    </r>
    <r>
      <rPr>
        <i/>
        <sz val="10"/>
        <rFont val="Times New Roman"/>
        <family val="1"/>
      </rPr>
      <t xml:space="preserve"> 
</t>
    </r>
    <r>
      <rPr>
        <sz val="10"/>
        <rFont val="Times New Roman"/>
        <family val="1"/>
      </rPr>
      <t>Перечень автомобильной техники, на приобретение которой в 2015 году были предоставлены субсидии, за III квартал 2015 г. в Министерство обороны Российской Федерации представлен</t>
    </r>
  </si>
  <si>
    <r>
      <rPr>
        <b/>
        <i/>
        <sz val="10"/>
        <rFont val="Times New Roman"/>
        <family val="1"/>
      </rPr>
      <t>Контрольное событие программы 2.2.1.6.</t>
    </r>
    <r>
      <rPr>
        <i/>
        <sz val="10"/>
        <rFont val="Times New Roman"/>
        <family val="1"/>
      </rPr>
      <t xml:space="preserve"> 
</t>
    </r>
    <r>
      <rPr>
        <sz val="10"/>
        <rFont val="Times New Roman"/>
        <family val="1"/>
      </rPr>
      <t>Перечень автомобильной техники, на приобретение которой в 2015 году были предоставлены субсидии, за 2015 г. в Министерство обороны Российской Федерации представлен</t>
    </r>
  </si>
  <si>
    <r>
      <rPr>
        <b/>
        <i/>
        <sz val="10"/>
        <rFont val="Times New Roman"/>
        <family val="1"/>
      </rPr>
      <t>Контрольное событие программы 2.2.1.7.</t>
    </r>
    <r>
      <rPr>
        <i/>
        <sz val="10"/>
        <rFont val="Times New Roman"/>
        <family val="1"/>
      </rPr>
      <t xml:space="preserve"> 
</t>
    </r>
    <r>
      <rPr>
        <sz val="10"/>
        <rFont val="Times New Roman"/>
        <family val="1"/>
      </rPr>
      <t>Перечень автомобильной техники, на приобретение которой в 2016 году были предоставлены субсидии, за II квартал 2016 г. в Министерство обороны Российской Федерации представлен</t>
    </r>
  </si>
  <si>
    <r>
      <rPr>
        <b/>
        <i/>
        <sz val="10"/>
        <rFont val="Times New Roman"/>
        <family val="1"/>
      </rPr>
      <t>Контрольное событие программы 2.2.1.8.</t>
    </r>
    <r>
      <rPr>
        <i/>
        <sz val="10"/>
        <rFont val="Times New Roman"/>
        <family val="1"/>
      </rPr>
      <t xml:space="preserve"> 
</t>
    </r>
    <r>
      <rPr>
        <sz val="10"/>
        <rFont val="Times New Roman"/>
        <family val="1"/>
      </rPr>
      <t>Перечень автомобильной техники, на приобретение которой в 2016 году были предоставлены субсидии, за III квартал 2016 г. в Министерство обороны Российской Федерации представлен</t>
    </r>
  </si>
  <si>
    <r>
      <rPr>
        <b/>
        <i/>
        <sz val="10"/>
        <rFont val="Times New Roman"/>
        <family val="1"/>
      </rPr>
      <t>Контрольное событие программы 2.2.1.9.</t>
    </r>
    <r>
      <rPr>
        <i/>
        <sz val="10"/>
        <rFont val="Times New Roman"/>
        <family val="1"/>
      </rPr>
      <t xml:space="preserve"> 
</t>
    </r>
    <r>
      <rPr>
        <sz val="10"/>
        <rFont val="Times New Roman"/>
        <family val="1"/>
      </rPr>
      <t>Перечень автомобильной техники, на приобретение которой в 2016 году были предоставлены субсидии, за 2016 г. в Министерство обороны Российской Федерации представлен</t>
    </r>
  </si>
  <si>
    <r>
      <rPr>
        <b/>
        <i/>
        <sz val="10"/>
        <rFont val="Times New Roman"/>
        <family val="1"/>
      </rPr>
      <t>Контрольное событие программы 3.3.1.1.</t>
    </r>
    <r>
      <rPr>
        <sz val="10"/>
        <rFont val="Times New Roman"/>
        <family val="1"/>
      </rPr>
      <t xml:space="preserve">
Техническое оснащение и перевооружение авиационных поисково-спасательных центров осуществлено</t>
    </r>
  </si>
  <si>
    <t xml:space="preserve">Росавиация начальник Управления организации авиационно - космического поиска и спасания
Прусов С.А. </t>
  </si>
  <si>
    <r>
      <rPr>
        <b/>
        <i/>
        <sz val="10"/>
        <rFont val="Times New Roman"/>
        <family val="1"/>
      </rPr>
      <t>Контрольное событие программы 3.3.2.1.</t>
    </r>
    <r>
      <rPr>
        <sz val="10"/>
        <rFont val="Times New Roman"/>
        <family val="1"/>
      </rPr>
      <t xml:space="preserve">
Субсидии из федерального бюджета авиационным предприятиям и организациям экспериментальной авиации в 2014 году на возмещение затрат при осуществлении ими поисково-спасательных операций (работ) и участии в их обеспечении, представлены</t>
    </r>
  </si>
  <si>
    <r>
      <rPr>
        <b/>
        <i/>
        <sz val="10"/>
        <rFont val="Times New Roman"/>
        <family val="1"/>
      </rPr>
      <t>Контрольное событие программы 3.3.2.2.</t>
    </r>
    <r>
      <rPr>
        <sz val="10"/>
        <rFont val="Times New Roman"/>
        <family val="1"/>
      </rPr>
      <t xml:space="preserve">
Субсидии из федерального бюджета авиационным предприятиям и организациям экспериментальной авиации в 2015 году на возмещение затрат при осуществлении ими поисково-спасательных операций (работ) и участии в их обеспечении, представлены</t>
    </r>
  </si>
  <si>
    <r>
      <rPr>
        <b/>
        <i/>
        <sz val="10"/>
        <rFont val="Times New Roman"/>
        <family val="1"/>
      </rPr>
      <t>Контрольное событие программы 3.3.2.3.</t>
    </r>
    <r>
      <rPr>
        <sz val="10"/>
        <rFont val="Times New Roman"/>
        <family val="1"/>
      </rPr>
      <t xml:space="preserve">
Субсидии из федерального бюджета авиационным предприятиям и организациям экспериментальной авиации в 2016 году на возмещение затрат при осуществлении ими поисково-спасательных операций (работ) и участии в их обеспечении, представлены</t>
    </r>
  </si>
  <si>
    <r>
      <rPr>
        <b/>
        <i/>
        <sz val="10"/>
        <rFont val="Times New Roman"/>
        <family val="1"/>
      </rPr>
      <t>Контрольное событие программы 11.1.1.</t>
    </r>
    <r>
      <rPr>
        <i/>
        <sz val="10"/>
        <rFont val="Times New Roman"/>
        <family val="1"/>
      </rPr>
      <t xml:space="preserve">
</t>
    </r>
    <r>
      <rPr>
        <sz val="10"/>
        <rFont val="Times New Roman"/>
        <family val="1"/>
      </rPr>
      <t>Реконструкция технологического здания (площадью 1280 кв. м) и техническое перевооружение Иркутского укрупненного центра, включая оснащение автоматизированной системой организации воздушного движения, г. Иркутск завершены</t>
    </r>
  </si>
  <si>
    <t xml:space="preserve">Росавиация
начальник Управления радиотехнического обеспечения полетов и авиационной электросвязи  
Войтовский Э.А. </t>
  </si>
  <si>
    <r>
      <rPr>
        <b/>
        <i/>
        <sz val="10"/>
        <rFont val="Times New Roman"/>
        <family val="1"/>
      </rPr>
      <t>Контрольное событие программы 11.1.2.</t>
    </r>
    <r>
      <rPr>
        <i/>
        <sz val="10"/>
        <rFont val="Times New Roman"/>
        <family val="1"/>
      </rPr>
      <t xml:space="preserve">
</t>
    </r>
    <r>
      <rPr>
        <sz val="10"/>
        <rFont val="Times New Roman"/>
        <family val="1"/>
      </rPr>
      <t>Реконструкция и техническое перевооружение комплекса средств УВД, РТОП и электросвязи аэропорта Уфа, включая оснащение моноимпульсным вторичным радиолокатором, радиомаячными системами посадки, комплексным тренажером, КСА ПИВП, учебного класса, системой коммутации речевых сообщений, аэродромным радиолокационным комплексом, г. Уфа, Республика Башкортостан завершены</t>
    </r>
  </si>
  <si>
    <r>
      <rPr>
        <b/>
        <i/>
        <sz val="10"/>
        <rFont val="Times New Roman"/>
        <family val="1"/>
      </rPr>
      <t>Контрольное событие программы 11.1.3.</t>
    </r>
    <r>
      <rPr>
        <i/>
        <sz val="10"/>
        <rFont val="Times New Roman"/>
        <family val="1"/>
      </rPr>
      <t xml:space="preserve">
Т</t>
    </r>
    <r>
      <rPr>
        <sz val="10"/>
        <rFont val="Times New Roman"/>
        <family val="1"/>
      </rPr>
      <t>ехническое перевооружение Якутского укрупненного центра, включая оснащение автоматизированной системой организации воздушного движения, г. Якутск завершено</t>
    </r>
  </si>
  <si>
    <t xml:space="preserve">Росавиация
начальник Управления радиотехнического обеспечения полетов и авиационной электросвязи  
Войтовский Э.А.  </t>
  </si>
  <si>
    <r>
      <t xml:space="preserve">Контрольное событие  программы 1.3.1.1.
</t>
    </r>
    <r>
      <rPr>
        <sz val="10"/>
        <rFont val="Times New Roman"/>
        <family val="1"/>
      </rPr>
      <t xml:space="preserve">Отчет о ходе реализации и оценке эффективности  государственной программы Российской Федерации «Развитие транспортной
системы» в части железнодорожного транспорта  за  2014 г. представлен
</t>
    </r>
  </si>
  <si>
    <r>
      <t xml:space="preserve">Контрольное событие  программы 1.3.1.2.
</t>
    </r>
    <r>
      <rPr>
        <sz val="10"/>
        <rFont val="Times New Roman"/>
        <family val="1"/>
      </rPr>
      <t xml:space="preserve">Отчет о ходе реализации и оценке эффективности  государственной программы Российской Федерации «Развитие транспортной
системы» в части железнодорожного транспорта  за  2015 г. представлен
</t>
    </r>
  </si>
  <si>
    <t>110 0408 24Б2062 400
110 0411 24Б2062 200</t>
  </si>
  <si>
    <t>106 0408 24Б2065 400
106 0411 24Б2065 200</t>
  </si>
  <si>
    <r>
      <t xml:space="preserve">Контрольное событие  программы 5.1.1.19.
</t>
    </r>
    <r>
      <rPr>
        <sz val="10"/>
        <rFont val="Times New Roman"/>
        <family val="1"/>
      </rPr>
      <t xml:space="preserve">Отчет о ходе реализации и оценке эффективности  государственной программы Российской Федерации «Развитие транспортной системы» в части государственного контроля и надзора в сфере транспорта за  2014 г. представлен
</t>
    </r>
  </si>
  <si>
    <r>
      <t xml:space="preserve">Контрольное событие  программы 5.1.1.20.
</t>
    </r>
    <r>
      <rPr>
        <sz val="10"/>
        <rFont val="Times New Roman"/>
        <family val="1"/>
      </rPr>
      <t xml:space="preserve">Отчет о ходе реализации и оценке эффективности  государственной программы Российской Федерации «Развитие транспортной системы» в части государственного контроля и надзора в сфере транспорта  за  2015 г. представлен
</t>
    </r>
  </si>
  <si>
    <r>
      <t xml:space="preserve">Контрольное событие  программы 4.5.1.4.
</t>
    </r>
    <r>
      <rPr>
        <sz val="10"/>
        <rFont val="Times New Roman"/>
        <family val="1"/>
      </rPr>
      <t xml:space="preserve">Отчет о ходе реализации и оценке эффективности  государственной программы Российской Федерации «Развитие транспортной системы» в части морского и речного транспорта  за  2014 г. представлен
</t>
    </r>
  </si>
  <si>
    <r>
      <t xml:space="preserve">Контрольное событие  программы  4.5.1.5.
</t>
    </r>
    <r>
      <rPr>
        <sz val="10"/>
        <rFont val="Times New Roman"/>
        <family val="1"/>
      </rPr>
      <t xml:space="preserve">Отчет о ходе реализации и оценке эффективности  государственной программы Российской Федерации «Развитие транспортной системы» в части морского и речного транспорта  за  2015 г. представлен
</t>
    </r>
  </si>
  <si>
    <r>
      <rPr>
        <b/>
        <i/>
        <sz val="10"/>
        <rFont val="Times New Roman"/>
        <family val="1"/>
      </rPr>
      <t>Контрольное событие  программы 4.3.3.6.</t>
    </r>
    <r>
      <rPr>
        <i/>
        <sz val="10"/>
        <rFont val="Times New Roman"/>
        <family val="1"/>
      </rPr>
      <t xml:space="preserve"> 
</t>
    </r>
    <r>
      <rPr>
        <sz val="10"/>
        <rFont val="Times New Roman"/>
        <family val="1"/>
      </rPr>
      <t>Выполнение работ по содержанию ВВП, обеспечению безопасности судоходства, содержанию СГТС, портовому контролю в 2016 году обеспечено</t>
    </r>
  </si>
  <si>
    <r>
      <rPr>
        <b/>
        <i/>
        <sz val="10"/>
        <rFont val="Times New Roman"/>
        <family val="1"/>
      </rPr>
      <t xml:space="preserve">Контрольное событие  программы 10.14.7. </t>
    </r>
    <r>
      <rPr>
        <sz val="10"/>
        <rFont val="Times New Roman"/>
        <family val="1"/>
      </rPr>
      <t xml:space="preserve">
Реконструкция мостового перехода через р. Дон на автомобильной дороге  М-4  "Дон"  на км 1061+569 (левый)  в Ростовской области завершена</t>
    </r>
  </si>
  <si>
    <t xml:space="preserve">Усиление железнодорожных линии для поэтапного увеличения пропускной способности линии, повышение доступности услуг транспортного комплекса для населения
</t>
  </si>
  <si>
    <t>Развитие транспортной инфраструктуры Гремячинского месторождения калийных солей</t>
  </si>
  <si>
    <r>
      <t xml:space="preserve">Контрольное событие  программы 8.1.1.16.
</t>
    </r>
    <r>
      <rPr>
        <sz val="10"/>
        <rFont val="Times New Roman"/>
        <family val="1"/>
      </rPr>
      <t xml:space="preserve">Отчет о ходе реализации и оценке эффективности  государственной программы Российской Федерации «Развитие транспортной системы» за  2014 г. в Минэкономразвитие России, Минфин России и Правительство Российской Федерации представлен
</t>
    </r>
  </si>
  <si>
    <r>
      <t xml:space="preserve">Контрольное событие  программы 8.1.1.17.
</t>
    </r>
    <r>
      <rPr>
        <sz val="10"/>
        <rFont val="Times New Roman"/>
        <family val="1"/>
      </rPr>
      <t xml:space="preserve">Отчет о ходе реализации и оценке эффективности  государственной программы Российской Федерации «Развитие транспортной системы» за  2015 г. в Минэкономразвитие России, Минфин России и Правительство Российской Федерации представлен
</t>
    </r>
  </si>
  <si>
    <t>Количество дорожно-транспортных происшествий на сети дорог федерального, регионального, межмуниципального и местного значения на 1 тыс. автотранспортных средств из-за сопутствующих дорожных условий составит в  2014 году -1,368 ед., в 2015 году - 1,343 ед., в 2016 году - 1,312 ед.</t>
  </si>
  <si>
    <r>
      <rPr>
        <b/>
        <i/>
        <sz val="10"/>
        <rFont val="Times New Roman"/>
        <family val="1"/>
      </rPr>
      <t xml:space="preserve">Контрольное событие  программы 10.14.5. </t>
    </r>
    <r>
      <rPr>
        <i/>
        <sz val="10"/>
        <rFont val="Times New Roman"/>
        <family val="1"/>
      </rPr>
      <t xml:space="preserve">
С</t>
    </r>
    <r>
      <rPr>
        <sz val="10"/>
        <rFont val="Times New Roman"/>
        <family val="1"/>
      </rPr>
      <t>троительство скоростной автомобильной дороги Москва-Санкт-Петербург на участке км   258 - км 334 (обход Вышнего Волочка) в Тверской области завершено</t>
    </r>
  </si>
  <si>
    <t xml:space="preserve">Мероприятие 10.16.                                              
Обеспечение надежности и безопасности функционирования морского транспорта, обеспечение реализации  и научное сопровождение подпрограммы"Морской транспорт" </t>
  </si>
  <si>
    <t>Доведение уровня оснащенности надзорного органа техническими средствами в  2014 году - 53%, в 2015 году - 63 %, в 2016 году -73%. Количество устраненных нарушений к общему количеству выявленных нарушений составит в  2014 году -83,48%, в 2015 году -83,5%, в 2016 году -83,52%</t>
  </si>
  <si>
    <t>Росморречфлот                  
начальник  Управления внутреннего водного транспорта 
Аборнев В.С.,                 
начальник Управления экономики и финансов
Митиогло А.М.</t>
  </si>
  <si>
    <r>
      <t xml:space="preserve">110 0408 24Б2061 400
110 0706 24Б2061 400
110 0411 24Б2061 200
110 0408 24Б2061 100
110 0408 24Б2061 200
110 0408 24Б2061 800
</t>
    </r>
    <r>
      <rPr>
        <sz val="10"/>
        <color indexed="10"/>
        <rFont val="Times New Roman"/>
        <family val="1"/>
      </rPr>
      <t>110 0706 24Б2061 200</t>
    </r>
    <r>
      <rPr>
        <sz val="10"/>
        <rFont val="Times New Roman"/>
        <family val="1"/>
      </rPr>
      <t xml:space="preserve">
</t>
    </r>
  </si>
  <si>
    <r>
      <rPr>
        <b/>
        <i/>
        <sz val="10"/>
        <rFont val="Times New Roman"/>
        <family val="1"/>
      </rPr>
      <t>Контрольное событие программы 10.19.1.</t>
    </r>
    <r>
      <rPr>
        <i/>
        <sz val="10"/>
        <rFont val="Times New Roman"/>
        <family val="1"/>
      </rPr>
      <t xml:space="preserve">
</t>
    </r>
    <r>
      <rPr>
        <sz val="10"/>
        <rFont val="Times New Roman"/>
        <family val="1"/>
      </rPr>
      <t>Реконструкция и развитие аэродрома аэропорта "Краснодар"в Краснодарском крае  завершены</t>
    </r>
  </si>
  <si>
    <t>Мероприятие 10.26.                                 
Обеспечение реализации ФЦП "Развитие транспортной системы России (2010 - 2020 годы)"</t>
  </si>
  <si>
    <r>
      <rPr>
        <b/>
        <i/>
        <sz val="10"/>
        <rFont val="Times New Roman"/>
        <family val="1"/>
      </rPr>
      <t>Контрольное событие программы 10.26.1.</t>
    </r>
    <r>
      <rPr>
        <i/>
        <sz val="10"/>
        <rFont val="Times New Roman"/>
        <family val="1"/>
      </rPr>
      <t xml:space="preserve">                           
</t>
    </r>
    <r>
      <rPr>
        <sz val="10"/>
        <rFont val="Times New Roman"/>
        <family val="1"/>
      </rPr>
      <t>Внедрение первой очереди информационно-аналитической системы государственного  регулирования на транспорте (АСУ ТК) в части решения первоочередных задач осуществлено</t>
    </r>
  </si>
  <si>
    <t>подпрограмма  "Развитие экспорта транспортных услуг"</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</si>
  <si>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</si>
  <si>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</si>
  <si>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</si>
  <si>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</si>
  <si>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</si>
  <si>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</si>
  <si>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</si>
  <si>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</si>
  <si>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</si>
  <si>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</si>
  <si>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</si>
  <si>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</si>
  <si>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</si>
  <si>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</si>
  <si>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</si>
  <si>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</si>
  <si>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</si>
  <si>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</si>
  <si>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</si>
  <si>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</si>
  <si>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</si>
  <si>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</si>
  <si>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</si>
  <si>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</si>
  <si>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</si>
  <si>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</si>
  <si>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</si>
  <si>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</si>
  <si>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</si>
  <si>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</si>
  <si>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</si>
  <si>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</si>
  <si>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</si>
  <si>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</si>
  <si>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</si>
  <si>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190.</t>
  </si>
  <si>
    <t>189.</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</si>
  <si>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</si>
  <si>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</si>
  <si>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</si>
  <si>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</si>
  <si>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</si>
  <si>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</si>
  <si>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</si>
  <si>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</si>
  <si>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</si>
  <si>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</si>
  <si>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</si>
  <si>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</si>
  <si>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</si>
  <si>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</si>
  <si>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</si>
  <si>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</si>
  <si>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</si>
  <si>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</si>
  <si>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</si>
  <si>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</si>
  <si>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</si>
  <si>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</si>
  <si>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</si>
  <si>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</si>
  <si>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</si>
  <si>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</si>
  <si>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</si>
  <si>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</si>
  <si>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</si>
  <si>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</si>
  <si>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</si>
  <si>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</si>
  <si>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</si>
  <si>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</si>
  <si>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</si>
  <si>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</si>
  <si>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</si>
  <si>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</si>
  <si>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</si>
  <si>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</si>
  <si>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</si>
  <si>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</si>
  <si>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</si>
  <si>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</si>
  <si>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</si>
  <si>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237.</t>
  </si>
  <si>
    <t>238.</t>
  </si>
  <si>
    <t>239.</t>
  </si>
  <si>
    <t>240.</t>
  </si>
  <si>
    <t>241.</t>
  </si>
  <si>
    <t>242.</t>
  </si>
  <si>
    <t>243.</t>
  </si>
  <si>
    <t>244.</t>
  </si>
  <si>
    <t>245.</t>
  </si>
  <si>
    <t>246.</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</si>
  <si>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</si>
  <si>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</si>
  <si>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</si>
  <si>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</si>
  <si>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</si>
  <si>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</si>
  <si>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</si>
  <si>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</si>
  <si>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</si>
  <si>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</si>
  <si>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</si>
  <si>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</si>
  <si>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</si>
  <si>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</si>
  <si>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</si>
  <si>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</si>
  <si>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</si>
  <si>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</si>
  <si>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</si>
  <si>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</si>
  <si>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</si>
  <si>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</si>
  <si>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</si>
  <si>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</si>
  <si>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</si>
  <si>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</si>
  <si>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</si>
  <si>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</si>
  <si>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</si>
  <si>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</si>
  <si>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</si>
  <si>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</si>
  <si>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</si>
  <si>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</si>
  <si>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</si>
  <si>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</si>
  <si>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</si>
  <si>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</si>
  <si>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</si>
  <si>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</si>
  <si>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</si>
  <si>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</si>
  <si>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</si>
  <si>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</si>
  <si>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</si>
  <si>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</si>
  <si>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</si>
  <si>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</si>
  <si>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</si>
  <si>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</si>
  <si>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</si>
  <si>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</si>
  <si>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</si>
  <si>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</si>
  <si>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</si>
  <si>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</si>
  <si>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</si>
  <si>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</si>
  <si>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</si>
  <si>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</si>
  <si>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</si>
  <si>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</si>
  <si>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</si>
  <si>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</si>
  <si>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</si>
  <si>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</si>
  <si>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</si>
  <si>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</si>
  <si>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</si>
  <si>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</si>
  <si>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</si>
  <si>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</si>
  <si>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</si>
  <si>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</si>
  <si>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</si>
  <si>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</si>
  <si>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</si>
  <si>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</si>
  <si>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</si>
  <si>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</si>
  <si>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</si>
  <si>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</si>
  <si>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</si>
  <si>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</si>
  <si>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</si>
  <si>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</si>
  <si>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</si>
  <si>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</si>
  <si>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</si>
  <si>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</si>
  <si>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</si>
  <si>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</si>
  <si>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</si>
  <si>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</si>
  <si>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</si>
  <si>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</si>
  <si>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</si>
  <si>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</si>
  <si>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</si>
  <si>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</si>
  <si>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</si>
  <si>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</si>
  <si>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</si>
  <si>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</si>
  <si>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</si>
  <si>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</si>
  <si>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</si>
  <si>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</si>
  <si>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</si>
  <si>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</si>
  <si>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</si>
  <si>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</si>
  <si>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</si>
  <si>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</si>
  <si>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</si>
  <si>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</si>
  <si>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</si>
  <si>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</si>
  <si>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</si>
  <si>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</si>
  <si>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</si>
  <si>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</si>
  <si>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375.</t>
  </si>
  <si>
    <t>372.</t>
  </si>
  <si>
    <t>373.</t>
  </si>
  <si>
    <t>374.</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</si>
  <si>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</si>
  <si>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</si>
  <si>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</si>
  <si>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</si>
  <si>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</si>
  <si>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</si>
  <si>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</si>
  <si>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</si>
  <si>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</si>
  <si>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</si>
  <si>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</si>
  <si>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</si>
  <si>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</si>
  <si>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</si>
  <si>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</si>
  <si>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</si>
  <si>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</si>
  <si>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</si>
  <si>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</si>
  <si>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</si>
  <si>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</si>
  <si>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</si>
  <si>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</si>
  <si>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</si>
  <si>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</si>
  <si>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Детальный план-график реализации государственной программы  Российской Федерации "Развитие транспортной системы"  на 2014 год и на плановый период 2015-2016 годов</t>
  </si>
  <si>
    <r>
      <t>Мероприятие</t>
    </r>
    <r>
      <rPr>
        <b/>
        <sz val="10"/>
        <color indexed="10"/>
        <rFont val="Times New Roman"/>
        <family val="1"/>
      </rPr>
      <t xml:space="preserve"> </t>
    </r>
    <r>
      <rPr>
        <b/>
        <sz val="10"/>
        <rFont val="Times New Roman"/>
        <family val="1"/>
      </rPr>
      <t xml:space="preserve">10.17.  </t>
    </r>
    <r>
      <rPr>
        <b/>
        <sz val="10"/>
        <color indexed="10"/>
        <rFont val="Times New Roman"/>
        <family val="1"/>
      </rPr>
      <t xml:space="preserve">       </t>
    </r>
    <r>
      <rPr>
        <b/>
        <sz val="10"/>
        <rFont val="Times New Roman"/>
        <family val="1"/>
      </rPr>
      <t xml:space="preserve">                                     
Устранение участков, лимитирующих пропускную способность Единой глубоководной системы европейской части Российской Федерации</t>
    </r>
  </si>
  <si>
    <r>
      <rPr>
        <b/>
        <i/>
        <sz val="10"/>
        <rFont val="Times New Roman"/>
        <family val="1"/>
      </rPr>
      <t>Контрольное событие программы</t>
    </r>
    <r>
      <rPr>
        <b/>
        <i/>
        <sz val="10"/>
        <color indexed="10"/>
        <rFont val="Times New Roman"/>
        <family val="1"/>
      </rPr>
      <t xml:space="preserve"> </t>
    </r>
    <r>
      <rPr>
        <b/>
        <i/>
        <sz val="10"/>
        <rFont val="Times New Roman"/>
        <family val="1"/>
      </rPr>
      <t>10.17.1.</t>
    </r>
    <r>
      <rPr>
        <i/>
        <sz val="10"/>
        <color indexed="10"/>
        <rFont val="Times New Roman"/>
        <family val="1"/>
      </rPr>
      <t xml:space="preserve"> </t>
    </r>
    <r>
      <rPr>
        <i/>
        <sz val="10"/>
        <rFont val="Times New Roman"/>
        <family val="1"/>
      </rPr>
      <t xml:space="preserve">
</t>
    </r>
    <r>
      <rPr>
        <sz val="10"/>
        <rFont val="Times New Roman"/>
        <family val="1"/>
      </rPr>
      <t>Строительство по мероприятию "Строительство 2 нитки Нижне-Свирского гидроузла. Грузовой причал (включая подходы и акваторию). Автомобильные дороги" завершено</t>
    </r>
  </si>
  <si>
    <r>
      <t>Мероприятие</t>
    </r>
    <r>
      <rPr>
        <b/>
        <sz val="10"/>
        <color indexed="10"/>
        <rFont val="Times New Roman"/>
        <family val="1"/>
      </rPr>
      <t xml:space="preserve"> </t>
    </r>
    <r>
      <rPr>
        <b/>
        <sz val="10"/>
        <rFont val="Times New Roman"/>
        <family val="1"/>
      </rPr>
      <t xml:space="preserve">10.18.  </t>
    </r>
    <r>
      <rPr>
        <b/>
        <sz val="10"/>
        <color indexed="10"/>
        <rFont val="Times New Roman"/>
        <family val="1"/>
      </rPr>
      <t xml:space="preserve">         </t>
    </r>
    <r>
      <rPr>
        <b/>
        <sz val="10"/>
        <rFont val="Times New Roman"/>
        <family val="1"/>
      </rPr>
      <t xml:space="preserve">                                
Обеспечение надежности объектов инфраструктуры и безопасности судоходства на внутренних водных путях, научно-техническое обеспечение реализации подпрограммы "Внутренний водный транспорт" </t>
    </r>
  </si>
  <si>
    <r>
      <rPr>
        <b/>
        <i/>
        <sz val="10"/>
        <rFont val="Times New Roman"/>
        <family val="1"/>
      </rPr>
      <t>Контрольное событие программы</t>
    </r>
    <r>
      <rPr>
        <b/>
        <i/>
        <sz val="10"/>
        <color indexed="10"/>
        <rFont val="Times New Roman"/>
        <family val="1"/>
      </rPr>
      <t xml:space="preserve"> </t>
    </r>
    <r>
      <rPr>
        <b/>
        <i/>
        <sz val="10"/>
        <rFont val="Times New Roman"/>
        <family val="1"/>
      </rPr>
      <t xml:space="preserve">10.18.1. </t>
    </r>
    <r>
      <rPr>
        <b/>
        <i/>
        <sz val="10"/>
        <color indexed="10"/>
        <rFont val="Times New Roman"/>
        <family val="1"/>
      </rPr>
      <t xml:space="preserve"> </t>
    </r>
    <r>
      <rPr>
        <sz val="10"/>
        <rFont val="Times New Roman"/>
        <family val="1"/>
      </rPr>
      <t xml:space="preserve">
Мероприятия "Разработка и реализация  комплексного проекта реконструкции Волго-Балтийского водного пути Этап №7 "Комплекс системы централизованного управления движением судов ГБУ "Волго-Балт", завершено</t>
    </r>
  </si>
  <si>
    <r>
      <rPr>
        <b/>
        <i/>
        <sz val="10"/>
        <rFont val="Times New Roman"/>
        <family val="1"/>
      </rPr>
      <t xml:space="preserve">Контрольное событие программы 10.18.2. </t>
    </r>
    <r>
      <rPr>
        <b/>
        <i/>
        <sz val="10"/>
        <color indexed="10"/>
        <rFont val="Times New Roman"/>
        <family val="1"/>
      </rPr>
      <t xml:space="preserve"> </t>
    </r>
    <r>
      <rPr>
        <sz val="10"/>
        <rFont val="Times New Roman"/>
        <family val="1"/>
      </rPr>
      <t xml:space="preserve">
Мероприятие "Разработка и реализация  комплексного проекта реконструкции Волго-Балтийского водного пути Этап №9 "Реконструкция материального склада и причальной стенки на Новоладожском Канале" завершено</t>
    </r>
  </si>
  <si>
    <r>
      <rPr>
        <b/>
        <i/>
        <sz val="10"/>
        <rFont val="Times New Roman"/>
        <family val="1"/>
      </rPr>
      <t>Контрольное событие программы 10.18.3.</t>
    </r>
    <r>
      <rPr>
        <i/>
        <sz val="10"/>
        <rFont val="Times New Roman"/>
        <family val="1"/>
      </rPr>
      <t xml:space="preserve"> 
</t>
    </r>
    <r>
      <rPr>
        <sz val="10"/>
        <rFont val="Times New Roman"/>
        <family val="1"/>
      </rPr>
      <t>Реконструкция систем электрооборудования приводных механизмов ворот и затворов шлюзов ФБУ "Волго-Дон" завершена</t>
    </r>
  </si>
  <si>
    <r>
      <rPr>
        <b/>
        <i/>
        <sz val="10"/>
        <rFont val="Times New Roman"/>
        <family val="1"/>
      </rPr>
      <t xml:space="preserve">Контрольное событие программы 10.18.4.
</t>
    </r>
    <r>
      <rPr>
        <sz val="10"/>
        <rFont val="Times New Roman"/>
        <family val="1"/>
      </rPr>
      <t>Реконструкция затворов наполнения-опорожнения Чайковского шлюза завершена</t>
    </r>
  </si>
  <si>
    <r>
      <rPr>
        <b/>
        <i/>
        <sz val="10"/>
        <rFont val="Times New Roman"/>
        <family val="1"/>
      </rPr>
      <t>Контрольное событие программы 10.18.5.</t>
    </r>
    <r>
      <rPr>
        <i/>
        <sz val="10"/>
        <rFont val="Times New Roman"/>
        <family val="1"/>
      </rPr>
      <t xml:space="preserve">
</t>
    </r>
    <r>
      <rPr>
        <sz val="10"/>
        <rFont val="Times New Roman"/>
        <family val="1"/>
      </rPr>
      <t>1 этап комплексного проекта реконструкции гидротехнических сооружений Камского бассейна, завершен</t>
    </r>
  </si>
  <si>
    <t>Мероприятие 10.20.
Развитие региональных сетей аэропортов</t>
  </si>
  <si>
    <r>
      <rPr>
        <b/>
        <i/>
        <sz val="10"/>
        <rFont val="Times New Roman"/>
        <family val="1"/>
      </rPr>
      <t>Контрольное событие программы 10.20.1.</t>
    </r>
    <r>
      <rPr>
        <i/>
        <sz val="10"/>
        <rFont val="Times New Roman"/>
        <family val="1"/>
      </rPr>
      <t xml:space="preserve">
</t>
    </r>
    <r>
      <rPr>
        <sz val="10"/>
        <rFont val="Times New Roman"/>
        <family val="1"/>
      </rPr>
      <t>Реконструкция и развитие аэропорта Махачкала в Республике  Дагестан завершены</t>
    </r>
  </si>
  <si>
    <r>
      <rPr>
        <b/>
        <i/>
        <sz val="10"/>
        <rFont val="Times New Roman"/>
        <family val="1"/>
      </rPr>
      <t>Контрольное событие программы</t>
    </r>
    <r>
      <rPr>
        <b/>
        <i/>
        <sz val="10"/>
        <color indexed="10"/>
        <rFont val="Times New Roman"/>
        <family val="1"/>
      </rPr>
      <t xml:space="preserve"> </t>
    </r>
    <r>
      <rPr>
        <b/>
        <i/>
        <sz val="10"/>
        <rFont val="Times New Roman"/>
        <family val="1"/>
      </rPr>
      <t>10.20.2.</t>
    </r>
    <r>
      <rPr>
        <i/>
        <sz val="10"/>
        <rFont val="Times New Roman"/>
        <family val="1"/>
      </rPr>
      <t xml:space="preserve">
</t>
    </r>
    <r>
      <rPr>
        <sz val="10"/>
        <rFont val="Times New Roman"/>
        <family val="1"/>
      </rPr>
      <t>Реконструкция аэродромных покрытий и замены светосигнального оборудования в аэропорту Владикавказ. 2-й этап реконструкции в Республике Северная Осетия - Алания завершены</t>
    </r>
  </si>
  <si>
    <r>
      <rPr>
        <b/>
        <i/>
        <sz val="10"/>
        <rFont val="Times New Roman"/>
        <family val="1"/>
      </rPr>
      <t>Контрольное событие программы</t>
    </r>
    <r>
      <rPr>
        <b/>
        <i/>
        <sz val="10"/>
        <color indexed="10"/>
        <rFont val="Times New Roman"/>
        <family val="1"/>
      </rPr>
      <t xml:space="preserve"> </t>
    </r>
    <r>
      <rPr>
        <b/>
        <i/>
        <sz val="10"/>
        <rFont val="Times New Roman"/>
        <family val="1"/>
      </rPr>
      <t>10.20.3.</t>
    </r>
    <r>
      <rPr>
        <sz val="10"/>
        <rFont val="Times New Roman"/>
        <family val="1"/>
      </rPr>
      <t xml:space="preserve">
Реконструкция инженерных сооружений аэропортового комплекса "Бесовец" (г.Петрозаводск, Республика Карелия) завершена </t>
    </r>
  </si>
  <si>
    <r>
      <rPr>
        <b/>
        <i/>
        <sz val="10"/>
        <rFont val="Times New Roman"/>
        <family val="1"/>
      </rPr>
      <t>Контрольное событие программы 10.20.4.</t>
    </r>
    <r>
      <rPr>
        <i/>
        <sz val="10"/>
        <rFont val="Times New Roman"/>
        <family val="1"/>
      </rPr>
      <t xml:space="preserve">
</t>
    </r>
    <r>
      <rPr>
        <sz val="10"/>
        <rFont val="Times New Roman"/>
        <family val="1"/>
      </rPr>
      <t>Реконструкция аэродромных покрытий и установка светосигнального оборудования в аэропорту Абакан в Республике Хакасия завершены</t>
    </r>
  </si>
  <si>
    <r>
      <rPr>
        <b/>
        <i/>
        <sz val="10"/>
        <rFont val="Times New Roman"/>
        <family val="1"/>
      </rPr>
      <t>Контрольное событие программы 10.20.5.</t>
    </r>
    <r>
      <rPr>
        <sz val="10"/>
        <rFont val="Times New Roman"/>
        <family val="1"/>
      </rPr>
      <t xml:space="preserve">
Реконструкция покрытий взлетно-посадочной полосы с заменой светосигнального оборудования в международном аэропорту "Воронеж"(2 этап) завершена</t>
    </r>
  </si>
  <si>
    <r>
      <t>Мероприятие 10.21.</t>
    </r>
    <r>
      <rPr>
        <b/>
        <sz val="10"/>
        <color indexed="10"/>
        <rFont val="Times New Roman"/>
        <family val="1"/>
      </rPr>
      <t xml:space="preserve"> </t>
    </r>
    <r>
      <rPr>
        <b/>
        <sz val="10"/>
        <rFont val="Times New Roman"/>
        <family val="1"/>
      </rPr>
      <t xml:space="preserve">
Развитие сети крупных международных узловых аэропортов</t>
    </r>
  </si>
  <si>
    <r>
      <rPr>
        <b/>
        <i/>
        <sz val="10"/>
        <rFont val="Times New Roman"/>
        <family val="1"/>
      </rPr>
      <t>Контрольное событие программы 10.21.1.
Р</t>
    </r>
    <r>
      <rPr>
        <sz val="10"/>
        <rFont val="Times New Roman"/>
        <family val="1"/>
      </rPr>
      <t>еконструкция и развитие аэродрома международного аэропорта Шереметьево  (1-ая очередь реконструкции) завершены</t>
    </r>
  </si>
  <si>
    <r>
      <rPr>
        <b/>
        <i/>
        <sz val="10"/>
        <rFont val="Times New Roman"/>
        <family val="1"/>
      </rPr>
      <t>Контрольное событие программы</t>
    </r>
    <r>
      <rPr>
        <b/>
        <i/>
        <sz val="10"/>
        <color indexed="10"/>
        <rFont val="Times New Roman"/>
        <family val="1"/>
      </rPr>
      <t xml:space="preserve"> </t>
    </r>
    <r>
      <rPr>
        <b/>
        <i/>
        <sz val="10"/>
        <rFont val="Times New Roman"/>
        <family val="1"/>
      </rPr>
      <t>10.21.3.</t>
    </r>
    <r>
      <rPr>
        <sz val="10"/>
        <rFont val="Times New Roman"/>
        <family val="1"/>
      </rPr>
      <t xml:space="preserve">
Реконструкция (восстановление) аэродромных покрытий в аэропорту "Кольцово" в г.Екатеринбурге Свердловской области (II очередь) завершена</t>
    </r>
  </si>
  <si>
    <r>
      <rPr>
        <b/>
        <i/>
        <sz val="10"/>
        <rFont val="Times New Roman"/>
        <family val="1"/>
      </rPr>
      <t>Контрольное событие программы</t>
    </r>
    <r>
      <rPr>
        <b/>
        <i/>
        <sz val="10"/>
        <color indexed="10"/>
        <rFont val="Times New Roman"/>
        <family val="1"/>
      </rPr>
      <t xml:space="preserve"> </t>
    </r>
    <r>
      <rPr>
        <b/>
        <i/>
        <sz val="10"/>
        <rFont val="Times New Roman"/>
        <family val="1"/>
      </rPr>
      <t xml:space="preserve">10.22.1.
</t>
    </r>
    <r>
      <rPr>
        <sz val="10"/>
        <rFont val="Times New Roman"/>
        <family val="1"/>
      </rPr>
      <t>Реконструкция периметрового ограждения аэропорта Уфа и оснащение его  техническими средствами охраны завершено</t>
    </r>
  </si>
  <si>
    <t>Мероприятие 10.22.
Обеспечение защиты авиатранспортной системы от актов незаконного вмешательства в ее деятельность</t>
  </si>
  <si>
    <r>
      <rPr>
        <b/>
        <i/>
        <sz val="10"/>
        <rFont val="Times New Roman"/>
        <family val="1"/>
      </rPr>
      <t xml:space="preserve">Контрольное событие программы 10.22.3.
</t>
    </r>
    <r>
      <rPr>
        <sz val="10"/>
        <rFont val="Times New Roman"/>
        <family val="1"/>
      </rPr>
      <t>Реконструкция периметрового ограждения аэропорта Улан-Удэ и оснащение его  техническими средствами охраны завершено</t>
    </r>
  </si>
  <si>
    <t>Мероприятие 10.23.
Развития учебных заведений и центров подготовки персонала гражданской авиации</t>
  </si>
  <si>
    <r>
      <rPr>
        <b/>
        <i/>
        <sz val="10"/>
        <rFont val="Times New Roman"/>
        <family val="1"/>
      </rPr>
      <t xml:space="preserve">Контрольное событие программы 10.23.1.
</t>
    </r>
    <r>
      <rPr>
        <sz val="10"/>
        <rFont val="Times New Roman"/>
        <family val="1"/>
      </rPr>
      <t>Реконструкция аэродрома в образовательном учреждении (г. Красный Кут) в Саратовской области завершена</t>
    </r>
  </si>
  <si>
    <r>
      <rPr>
        <b/>
        <i/>
        <sz val="10"/>
        <rFont val="Times New Roman"/>
        <family val="1"/>
      </rPr>
      <t xml:space="preserve">Контрольное событие программы 10.23.2.
</t>
    </r>
    <r>
      <rPr>
        <sz val="10"/>
        <rFont val="Times New Roman"/>
        <family val="1"/>
      </rPr>
      <t>Реконструкция аэропортового комплекса "Баратаевка" в г. Ульяновске завершена</t>
    </r>
  </si>
  <si>
    <r>
      <t>Мероприятие</t>
    </r>
    <r>
      <rPr>
        <b/>
        <sz val="10"/>
        <color indexed="10"/>
        <rFont val="Times New Roman"/>
        <family val="1"/>
      </rPr>
      <t xml:space="preserve"> </t>
    </r>
    <r>
      <rPr>
        <b/>
        <sz val="10"/>
        <rFont val="Times New Roman"/>
        <family val="1"/>
      </rPr>
      <t>10.24. 
Развитие медицинского центра гражданской авиации</t>
    </r>
  </si>
  <si>
    <r>
      <rPr>
        <b/>
        <i/>
        <sz val="10"/>
        <rFont val="Times New Roman"/>
        <family val="1"/>
      </rPr>
      <t xml:space="preserve">Контрольное событие программы 10.24.1.
</t>
    </r>
    <r>
      <rPr>
        <sz val="10"/>
        <rFont val="Times New Roman"/>
        <family val="1"/>
      </rPr>
      <t>Реконструкция центральной клинической больницы гражданской авиации завершена</t>
    </r>
  </si>
  <si>
    <t xml:space="preserve"> Мероприятие 10.25.
Повышение технического и ресурсного оснащения Федеральной службы по надзору в сфере транспорта для осуществления функций государственного контроля и надзора (строительство и поставка патрульных судов), научно-техническое обеспечение реализации подпрограммы "Государственный контроль и надзор в сфере транспорта" </t>
  </si>
  <si>
    <r>
      <rPr>
        <b/>
        <i/>
        <sz val="10"/>
        <rFont val="Times New Roman"/>
        <family val="1"/>
      </rPr>
      <t>Контрольное событие программы 10.25.4.</t>
    </r>
    <r>
      <rPr>
        <i/>
        <sz val="10"/>
        <rFont val="Times New Roman"/>
        <family val="1"/>
      </rPr>
      <t xml:space="preserve">
</t>
    </r>
    <r>
      <rPr>
        <sz val="10"/>
        <rFont val="Times New Roman"/>
        <family val="1"/>
      </rPr>
      <t>1 патрульный вертолет в 2016 году в эксплуатацию введен</t>
    </r>
  </si>
  <si>
    <r>
      <t xml:space="preserve">Контрольное событие  программы 3.5.1.1.
</t>
    </r>
    <r>
      <rPr>
        <sz val="10"/>
        <rFont val="Times New Roman"/>
        <family val="1"/>
      </rPr>
      <t xml:space="preserve">Отчет о ходе реализации и оценке эффективности  государственной программы Российской Федерации «Развитие транспортной системы» в части гражданской авиации и аэронавигационного обеспечения  за  2014 г. представлен
</t>
    </r>
  </si>
  <si>
    <r>
      <t>Контрольное событие  программы</t>
    </r>
    <r>
      <rPr>
        <b/>
        <i/>
        <sz val="10"/>
        <color indexed="10"/>
        <rFont val="Times New Roman"/>
        <family val="1"/>
      </rPr>
      <t xml:space="preserve"> </t>
    </r>
    <r>
      <rPr>
        <b/>
        <i/>
        <sz val="10"/>
        <rFont val="Times New Roman"/>
        <family val="1"/>
      </rPr>
      <t xml:space="preserve">3.5.1.2.
</t>
    </r>
    <r>
      <rPr>
        <sz val="10"/>
        <rFont val="Times New Roman"/>
        <family val="1"/>
      </rPr>
      <t xml:space="preserve">Отчет о ходе реализации и оценке эффективности  государственной программы Российской Федерации «Развитие транспортной системы» в части гражданской авиации и аэронавигационного обеспечения  за  2015 г. представлен
</t>
    </r>
  </si>
  <si>
    <r>
      <rPr>
        <b/>
        <i/>
        <sz val="10"/>
        <rFont val="Times New Roman"/>
        <family val="1"/>
      </rPr>
      <t>Контрольное событие программы 10.3.1.</t>
    </r>
    <r>
      <rPr>
        <b/>
        <sz val="10"/>
        <rFont val="Times New Roman"/>
        <family val="1"/>
      </rPr>
      <t xml:space="preserve">
</t>
    </r>
    <r>
      <rPr>
        <sz val="10"/>
        <rFont val="Times New Roman"/>
        <family val="1"/>
      </rPr>
      <t xml:space="preserve">Концепции единой системы навигационно-информационного обеспечения транспортных коридоров, проходящих через территорию стран Таможенного союза, в целях развития экспорта транспортных услуг разработана </t>
    </r>
  </si>
  <si>
    <t>Мероприятие 10.19.
Развитие сети внутрироссийских узловых аэропортов</t>
  </si>
  <si>
    <r>
      <rPr>
        <b/>
        <i/>
        <sz val="10"/>
        <rFont val="Times New Roman"/>
        <family val="1"/>
      </rPr>
      <t xml:space="preserve">Контрольное событие программы 10.22.2.
</t>
    </r>
    <r>
      <rPr>
        <sz val="10"/>
        <rFont val="Times New Roman"/>
        <family val="1"/>
      </rPr>
      <t>Реконструкция периметрового ограждения аэропорта Иркутск и оснащение его  техническими средствами охраны завершено</t>
    </r>
  </si>
  <si>
    <r>
      <rPr>
        <b/>
        <sz val="10"/>
        <rFont val="Times New Roman"/>
        <family val="1"/>
      </rPr>
      <t>Мероприятие 7.1.1.</t>
    </r>
    <r>
      <rPr>
        <sz val="10"/>
        <rFont val="Times New Roman"/>
        <family val="1"/>
      </rPr>
      <t xml:space="preserve">                                            
Предоставление субсидии АНО «Транспортная дирекция Олимпийских игр» </t>
    </r>
  </si>
  <si>
    <r>
      <rPr>
        <b/>
        <i/>
        <sz val="10"/>
        <rFont val="Times New Roman"/>
        <family val="1"/>
      </rPr>
      <t xml:space="preserve">Контрольное событие программы 7.1.1.1.          
 </t>
    </r>
    <r>
      <rPr>
        <sz val="10"/>
        <rFont val="Times New Roman"/>
        <family val="1"/>
      </rPr>
      <t xml:space="preserve"> Логистический транспортный центр в г. Сочи в действие введен</t>
    </r>
  </si>
  <si>
    <r>
      <rPr>
        <b/>
        <i/>
        <sz val="10"/>
        <rFont val="Times New Roman"/>
        <family val="1"/>
      </rPr>
      <t xml:space="preserve">Контрольное событие программы 7.1.1.2.          
</t>
    </r>
    <r>
      <rPr>
        <sz val="10"/>
        <rFont val="Times New Roman"/>
        <family val="1"/>
      </rPr>
      <t>Центр управления дорожным движением в г. Сочи и автоматизированная система управления дорожным движением в действие введены</t>
    </r>
  </si>
  <si>
    <r>
      <rPr>
        <b/>
        <sz val="10"/>
        <rFont val="Times New Roman"/>
        <family val="1"/>
      </rPr>
      <t xml:space="preserve">Мероприятие 7.1.2.                                          </t>
    </r>
    <r>
      <rPr>
        <sz val="10"/>
        <rFont val="Times New Roman"/>
        <family val="1"/>
      </rPr>
      <t xml:space="preserve"> 
Привлечение  круизных судов для организации проживания персонала и клиентских групп</t>
    </r>
  </si>
  <si>
    <r>
      <rPr>
        <b/>
        <i/>
        <sz val="10"/>
        <rFont val="Times New Roman"/>
        <family val="1"/>
      </rPr>
      <t>Контрольное событие программы 7.1.2.1</t>
    </r>
    <r>
      <rPr>
        <i/>
        <sz val="10"/>
        <rFont val="Times New Roman"/>
        <family val="1"/>
      </rPr>
      <t>.</t>
    </r>
    <r>
      <rPr>
        <sz val="10"/>
        <rFont val="Times New Roman"/>
        <family val="1"/>
      </rPr>
      <t xml:space="preserve"> 
Субсидии федеральному государственному унитарному предприятию "Росморпорт" на возмещение затрат по привлечению и обслуживанию круизных судов, используемых для организации проживания персонала и клиентских групп в 2014 году, предоставлены</t>
    </r>
  </si>
  <si>
    <r>
      <rPr>
        <b/>
        <sz val="10"/>
        <rFont val="Times New Roman"/>
        <family val="1"/>
      </rPr>
      <t>Мероприятие 2.3.2</t>
    </r>
    <r>
      <rPr>
        <i/>
        <sz val="10"/>
        <rFont val="Times New Roman"/>
        <family val="1"/>
      </rPr>
      <t xml:space="preserve">
</t>
    </r>
    <r>
      <rPr>
        <sz val="10"/>
        <rFont val="Times New Roman"/>
        <family val="1"/>
      </rPr>
      <t>Оценка эффективности  государственной программыРоссийской Федерации "Развитие транспортной системы" в части дорожного хозяйства</t>
    </r>
  </si>
  <si>
    <r>
      <t xml:space="preserve">Контрольное событие  программы 2.3.2.1.
</t>
    </r>
    <r>
      <rPr>
        <sz val="10"/>
        <rFont val="Times New Roman"/>
        <family val="1"/>
      </rPr>
      <t xml:space="preserve">Отчет о ходе реализации и оценке эффективности  государственной программы Российской Федерации «Развитие транспортной системы» в части дорожного хозяйства  за  2014 г. представлен
</t>
    </r>
  </si>
  <si>
    <r>
      <t xml:space="preserve">Контрольное событие  программы 2.3.2.2.
</t>
    </r>
    <r>
      <rPr>
        <sz val="10"/>
        <rFont val="Times New Roman"/>
        <family val="1"/>
      </rPr>
      <t xml:space="preserve">Отчет о ходе реализации и оценке эффективности  государственной программы Российской Федерации «Развитие транспортной системы» в части дорожного хозяйства  за  2015 г. представлен
</t>
    </r>
  </si>
  <si>
    <r>
      <rPr>
        <b/>
        <i/>
        <sz val="10"/>
        <rFont val="Times New Roman"/>
        <family val="1"/>
      </rPr>
      <t xml:space="preserve">Контрольное событие программы 4.2.1.1. 
</t>
    </r>
    <r>
      <rPr>
        <sz val="10"/>
        <rFont val="Times New Roman"/>
        <family val="1"/>
      </rPr>
      <t xml:space="preserve">Соглашения на предоставление субсидий   по навигационно-гидрографическому обеспечению судоходства на трассах Севморпути в 2014 году </t>
    </r>
  </si>
  <si>
    <r>
      <rPr>
        <b/>
        <i/>
        <sz val="10"/>
        <rFont val="Times New Roman"/>
        <family val="1"/>
      </rPr>
      <t>Контрольное событие программы 4.2.1.4.</t>
    </r>
    <r>
      <rPr>
        <i/>
        <sz val="10"/>
        <rFont val="Times New Roman"/>
        <family val="1"/>
      </rPr>
      <t xml:space="preserve"> 
</t>
    </r>
    <r>
      <rPr>
        <sz val="10"/>
        <rFont val="Times New Roman"/>
        <family val="1"/>
      </rPr>
      <t>Выполнение работ  по навигационно-гидрографическому обеспечению судоходства на трассах Севморпути в 2014 году  обеспечено</t>
    </r>
  </si>
  <si>
    <r>
      <rPr>
        <b/>
        <i/>
        <sz val="10"/>
        <rFont val="Times New Roman"/>
        <family val="1"/>
      </rPr>
      <t>Контрольное событие программы 4.2.1.5.</t>
    </r>
    <r>
      <rPr>
        <i/>
        <sz val="10"/>
        <rFont val="Times New Roman"/>
        <family val="1"/>
      </rPr>
      <t xml:space="preserve"> 
</t>
    </r>
    <r>
      <rPr>
        <sz val="10"/>
        <rFont val="Times New Roman"/>
        <family val="1"/>
      </rPr>
      <t>Выполнение работ   по навигационно-гидрографическому обеспечению судоходства на трассах Севморпути в 2015 году обеспечено</t>
    </r>
  </si>
  <si>
    <r>
      <rPr>
        <b/>
        <i/>
        <sz val="10"/>
        <rFont val="Times New Roman"/>
        <family val="1"/>
      </rPr>
      <t>Контрольное событие программы 4.2.1.6.</t>
    </r>
    <r>
      <rPr>
        <i/>
        <sz val="10"/>
        <rFont val="Times New Roman"/>
        <family val="1"/>
      </rPr>
      <t xml:space="preserve"> 
</t>
    </r>
    <r>
      <rPr>
        <sz val="10"/>
        <rFont val="Times New Roman"/>
        <family val="1"/>
      </rPr>
      <t>Выполнение работ   по навигационно-гидрографическому обеспечению судоходства на трассах Севморпути в 2016 году обеспечено</t>
    </r>
  </si>
  <si>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</si>
  <si>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</si>
  <si>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</si>
  <si>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</si>
  <si>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</si>
  <si>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</si>
  <si>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</si>
  <si>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</si>
  <si>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</si>
  <si>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</si>
  <si>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</si>
  <si>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</si>
  <si>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</si>
  <si>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</si>
  <si>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</si>
  <si>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</si>
  <si>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</si>
  <si>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</si>
  <si>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</si>
  <si>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</si>
  <si>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</si>
  <si>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</si>
  <si>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</si>
  <si>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</si>
  <si>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</si>
  <si>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</si>
  <si>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</si>
  <si>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</si>
  <si>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</si>
  <si>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</si>
  <si>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</si>
  <si>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</si>
  <si>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</si>
  <si>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</si>
  <si>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</si>
  <si>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</si>
  <si>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</si>
  <si>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</si>
  <si>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</si>
  <si>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</si>
  <si>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</si>
  <si>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</si>
  <si>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</si>
  <si>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</si>
  <si>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</si>
  <si>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</si>
  <si>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</si>
  <si>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</si>
  <si>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</si>
  <si>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</si>
  <si>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</si>
  <si>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</si>
  <si>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</si>
  <si>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</si>
  <si>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</si>
  <si>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</si>
  <si>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</si>
  <si>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</si>
  <si>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</si>
  <si>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</si>
  <si>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</si>
  <si>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</si>
  <si>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</si>
  <si>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</si>
  <si>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</si>
  <si>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</si>
  <si>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</si>
  <si>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</si>
  <si>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</si>
  <si>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</si>
  <si>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</si>
  <si>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</si>
  <si>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</si>
  <si>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</si>
  <si>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</si>
  <si>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</si>
  <si>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</si>
  <si>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</si>
  <si>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</si>
  <si>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</si>
  <si>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401.</t>
  </si>
  <si>
    <r>
      <rPr>
        <b/>
        <i/>
        <sz val="10"/>
        <rFont val="Times New Roman"/>
        <family val="1"/>
      </rPr>
      <t>Контрольное событие программы 8.1.1.14.</t>
    </r>
    <r>
      <rPr>
        <sz val="10"/>
        <rFont val="Times New Roman"/>
        <family val="1"/>
      </rPr>
      <t xml:space="preserve">
План деятельности Министерства, направленный на решение задач, поставленных в Указах Президента Российской Федерации от 07 мая 2012 г. № 596-606 и Основных направлениях деятельности Правительства Российской Федерации на период до 2018 года, по результатам его публичного обсуждения и экспертного сопровождения в 2015 году уточнен</t>
    </r>
  </si>
  <si>
    <r>
      <rPr>
        <b/>
        <i/>
        <sz val="10"/>
        <rFont val="Times New Roman"/>
        <family val="1"/>
      </rPr>
      <t>Контрольное событие программы 8.1.1.15.</t>
    </r>
    <r>
      <rPr>
        <sz val="10"/>
        <rFont val="Times New Roman"/>
        <family val="1"/>
      </rPr>
      <t xml:space="preserve">
План деятельности Министерства, направленный на решение задач, поставленных в Указах Президента Российской Федерации от 07 мая 2012 г. № 596-606 и Основных направлениях деятельности Правительства Российской Федерации на период до 2018 года, по результатам его публичного обсуждения и экспертного сопровождения в 2016 году уточнен</t>
    </r>
  </si>
  <si>
    <t>247.</t>
  </si>
  <si>
    <t>248.</t>
  </si>
  <si>
    <t>249.</t>
  </si>
  <si>
    <r>
      <rPr>
        <b/>
        <i/>
        <sz val="10"/>
        <rFont val="Times New Roman"/>
        <family val="1"/>
      </rPr>
      <t xml:space="preserve">Контрольное событие программы  8.1.1.3.
</t>
    </r>
    <r>
      <rPr>
        <sz val="10"/>
        <rFont val="Times New Roman"/>
        <family val="1"/>
      </rPr>
      <t xml:space="preserve">Стратегия развития железнодорожного транспорта на период до 2030 года  с учетом возможных изменений макроэкономических показателей социально-экономического развития Российской Федерации откорректирована
</t>
    </r>
  </si>
  <si>
    <r>
      <rPr>
        <b/>
        <i/>
        <sz val="10"/>
        <rFont val="Times New Roman"/>
        <family val="1"/>
      </rPr>
      <t xml:space="preserve">Контрольное событие программы 3.1.2.1.
</t>
    </r>
    <r>
      <rPr>
        <sz val="10"/>
        <rFont val="Times New Roman"/>
        <family val="1"/>
      </rPr>
      <t>Субсидии авиаперевозчикам, осуществившим региональные перевозки пассажиров воздушным транспортом в 2014 году по заключенным договорам с авиаперевозчиками на основании их заявлений о готовности осуществлять авиапере-возки по специальному тарифу, предоставлены</t>
    </r>
  </si>
  <si>
    <r>
      <rPr>
        <b/>
        <i/>
        <sz val="10"/>
        <rFont val="Times New Roman"/>
        <family val="1"/>
      </rPr>
      <t xml:space="preserve">Контрольное событие программы 3.1.2.2.
</t>
    </r>
    <r>
      <rPr>
        <sz val="10"/>
        <rFont val="Times New Roman"/>
        <family val="1"/>
      </rPr>
      <t>Субсидии авиаперевозчикам, осуществившим региональные перевозки пассажиров воздушным транспортом в 2015 году по заключенным договорам с авиаперевозчиками на основании их заявлений о готовности осуществлять авиапере-возки по специальному тарифу, предоставлены</t>
    </r>
  </si>
  <si>
    <r>
      <rPr>
        <b/>
        <i/>
        <sz val="10"/>
        <rFont val="Times New Roman"/>
        <family val="1"/>
      </rPr>
      <t xml:space="preserve">Контрольное событие программы 3.1.2.3.
</t>
    </r>
    <r>
      <rPr>
        <sz val="10"/>
        <rFont val="Times New Roman"/>
        <family val="1"/>
      </rPr>
      <t>Субсидии авиаперевозчикам, осуществившим региональные перевозки пассажиров воздушным транспортом в 2016 году по заключенным договорам с авиаперевозчиками на основании их заявлений о готовности осуществлять авиапере-возки по специальному тарифу, предоставлены</t>
    </r>
  </si>
  <si>
    <t>Росморречфлот                            
и.о. начальника Управления экономики и финансов 
Митиогло А.М.</t>
  </si>
  <si>
    <t>Росморречфлот                             
и.о. начальника Управления экономики и финансов 
Митиогло А.М.</t>
  </si>
  <si>
    <t>Росморречфлот                                    
начальник Управления обеспечения судоходства 
Ушаков Д.В.,
и.о. начальника Управления экономики и финансов
Митиогло А.М.</t>
  </si>
  <si>
    <t>Росморречфлот                               
и.о. начальника Управления экономики и финансов
Митиогло А.М.</t>
  </si>
  <si>
    <t>Росморречфлот                                  
заместитель руководителя Росморречфлота    
Горелик С.П.</t>
  </si>
  <si>
    <t>Росморречфлот                         
начальник Управления обеспечения судоходства 
Ушаков Д.В.,
и.о. начальника Управления экономики и финансов
Митиогло А.М.</t>
  </si>
  <si>
    <t>Росморречфлот                                
заместитель руководителя Росморречфлота   
Горелик С.П.</t>
  </si>
  <si>
    <t>Росморречфлот                     
заместитель руководителя Росморречфлота                      
Горелик С.П.</t>
  </si>
  <si>
    <t>Росморречфлот                               
заместитель руководителя Росморречфлота                   
Горелик С.П.</t>
  </si>
  <si>
    <t>Росморречфлот                               
заместитель руководителя Росморречфлота                     
Горелик С.П.</t>
  </si>
  <si>
    <t xml:space="preserve">Росморречфлот                     
начальник Управления обеспечения судоходства 
Ушаков Д.В.,                  
и.о. начальника Управления экономики и финансов
Митиогло А.М.  </t>
  </si>
  <si>
    <t xml:space="preserve">Основное мероприятие 1.3.                       
Создание условий для реализации Программы в сфере железнодорожного
транспорта
</t>
  </si>
  <si>
    <r>
      <rPr>
        <b/>
        <sz val="10"/>
        <rFont val="Times New Roman"/>
        <family val="1"/>
      </rPr>
      <t xml:space="preserve">Мероприятие 1.3.2. </t>
    </r>
    <r>
      <rPr>
        <sz val="10"/>
        <rFont val="Times New Roman"/>
        <family val="1"/>
      </rPr>
      <t xml:space="preserve">                                                 
Научное обеспечение реализации подпрограммы </t>
    </r>
  </si>
  <si>
    <t>Основное мероприятие 2.1.                                   
Капитальный ремонт, ремонт и содержание автомобильных дорог общего пользования федерального значения</t>
  </si>
  <si>
    <r>
      <rPr>
        <b/>
        <sz val="10"/>
        <rFont val="Times New Roman"/>
        <family val="1"/>
      </rPr>
      <t>Мероприятие 2.1.1.</t>
    </r>
    <r>
      <rPr>
        <sz val="10"/>
        <rFont val="Times New Roman"/>
        <family val="1"/>
      </rPr>
      <t xml:space="preserve">                                                  
Капитальный ремонт автомобильных дорог общего пользования федерального значения</t>
    </r>
  </si>
  <si>
    <r>
      <rPr>
        <b/>
        <sz val="10"/>
        <rFont val="Times New Roman"/>
        <family val="1"/>
      </rPr>
      <t>Мероприятие 2.1.2.</t>
    </r>
    <r>
      <rPr>
        <sz val="10"/>
        <rFont val="Times New Roman"/>
        <family val="1"/>
      </rPr>
      <t xml:space="preserve">                                                  
Ремонт и содержание автомобильных дорог общего пользования федерального значения</t>
    </r>
  </si>
  <si>
    <t>Основное мероприятие 2.2.                                  
Обновление парка автоколонн войскового типа</t>
  </si>
  <si>
    <t>Основное мероприятие 2.3.                              
Создание условий для реализации Программы в сфере дорожного хозяйства</t>
  </si>
  <si>
    <t>Основное мероприятие 4.2.                                     
Навигационно-гидрографическое обеспечение судоходства на трассах Севморпути</t>
  </si>
  <si>
    <t>Основное мероприятие 4.4.                                       
Обеспечение реализации Федерального закона от 9 февраля 2007 года " 16-ФЗ "О транспортной безопасности в сфере водного транспорта</t>
  </si>
  <si>
    <t>Основное мероприятие 4.5.                                  
Создание условий для реализации подпрограммы "Морской и речной транспорт"</t>
  </si>
  <si>
    <t>Мероприятие 4.5.2.                                                         
Научное обеспечение реализации подпрограммы</t>
  </si>
  <si>
    <t>Основное мероприятие 5.1.                               
Обеспечение функционирования и развития системы государственного контроля и надзора в сфере транспорта</t>
  </si>
  <si>
    <r>
      <rPr>
        <b/>
        <sz val="10"/>
        <rFont val="Times New Roman"/>
        <family val="1"/>
      </rPr>
      <t xml:space="preserve">Мероприятие 5.1.2.   </t>
    </r>
    <r>
      <rPr>
        <b/>
        <i/>
        <sz val="10"/>
        <rFont val="Times New Roman"/>
        <family val="1"/>
      </rPr>
      <t xml:space="preserve">                                   </t>
    </r>
    <r>
      <rPr>
        <i/>
        <sz val="10"/>
        <rFont val="Times New Roman"/>
        <family val="1"/>
      </rPr>
      <t xml:space="preserve"> 
</t>
    </r>
    <r>
      <rPr>
        <sz val="10"/>
        <rFont val="Times New Roman"/>
        <family val="1"/>
      </rPr>
      <t>Научное обеспечение реализации подпрограммы</t>
    </r>
  </si>
  <si>
    <t xml:space="preserve">Основное мероприятие 6.1.                                             
Организация развития автомобильных дорог Государственной компании "Российские автомобильные дороги" </t>
  </si>
  <si>
    <t>Основное мероприятие 9.2. 
Создание  региональных информационно-навигационных систем в субъектах Российской Федерации</t>
  </si>
  <si>
    <t>Мероприятие 10.3.                                                             
Научно-техническое обеспечение реализации подпрограммы "Развитие экспорта транспортных услуг" ФЦП "Развитие транспортной системы России (2010-2015 годы)"</t>
  </si>
  <si>
    <r>
      <rPr>
        <b/>
        <sz val="10"/>
        <rFont val="Times New Roman"/>
        <family val="1"/>
      </rPr>
      <t>Мероприятие 3.1.6.</t>
    </r>
    <r>
      <rPr>
        <sz val="10"/>
        <rFont val="Times New Roman"/>
        <family val="1"/>
      </rPr>
      <t xml:space="preserve">
Субсидии организациям воздушного транспорта на осуществление региональных воздушных перевозок пассажиров на территории Российской Федерации и формирование региональной маршрутной сети Российской Федерации</t>
    </r>
  </si>
  <si>
    <t>Прирост количества сельских населенных пунктов, обеспеченных постоянной круглогодичной связью с сетью автомобильных дорог общего пользования по дорогам с твердым покрытием, в 2014 году на 282 ед., в 2015 году на 295 ед., в 2016 году на 295 ед.</t>
  </si>
  <si>
    <t>Росавтодор                                          
заместитель руководителя                                                
Прончатов Д.Е.</t>
  </si>
  <si>
    <r>
      <rPr>
        <b/>
        <i/>
        <sz val="10"/>
        <rFont val="Times New Roman"/>
        <family val="1"/>
      </rPr>
      <t xml:space="preserve">Контрольное событие  программы 1.1.1.3. 
</t>
    </r>
    <r>
      <rPr>
        <sz val="10"/>
        <rFont val="Times New Roman"/>
        <family val="1"/>
      </rPr>
      <t>Договоры  на предоставление субсидий на компенсацию потерь в доходах при перевозке пассажиров в поездах дальнего следования, на компенсацию потерь в доходах при перевозке обучающихся в поездах дальнего следования в 2016 году заключены</t>
    </r>
  </si>
  <si>
    <t>Росжелдор
заместитель руководителя Росжелдора
Луковников Е.В.</t>
  </si>
  <si>
    <t>Минтранс России
директор Департамента государственной политики в области дорожного хозяйства                   
Костюченко И.В.,</t>
  </si>
  <si>
    <t xml:space="preserve">Минтранс России
директор Департамента экономики и финансов
Горбачик Т.В.             
</t>
  </si>
  <si>
    <t xml:space="preserve">Минтранс России
Директор Департамента экономики и финансов
Горбачик Т.В.             </t>
  </si>
  <si>
    <t xml:space="preserve">30.10.2014
</t>
  </si>
  <si>
    <t>Минтранс России
директор Департамента государственной политики в области дорожного хозяйства                   
Костюченко И.В.</t>
  </si>
  <si>
    <t xml:space="preserve">Минтранс России                
директор Департамента экономики и финансов    
Горбачик Т.В.                 
</t>
  </si>
  <si>
    <t xml:space="preserve">Минтранс России 
 директор Департамента государственной политики в области автомобильного и городского пассажирского транспорта
Бакирей А.С.
</t>
  </si>
  <si>
    <t xml:space="preserve">Минтранс России                                
директор Департамента государственной политики в области автомобильного и городского пассажирского транспорта                       
Бакирей А.С.                                            
</t>
  </si>
  <si>
    <t xml:space="preserve">Минтранс России                                
директор Департамента государственной политики в области автомобильного и городского пассажирского транспорта                         
Бакирей А.С.                                           
</t>
  </si>
  <si>
    <t>Обеспечение 82% уровня охвата территории Российской Федерации поисково-спасательным обеспечением  полетов воздушных судов в 2020 году</t>
  </si>
  <si>
    <t>Обеспечение уровня охвата территории Российской Федерации поисково-спасательным обеспечением  полетов воздушных судов на уровне 76% в 2014 году, 77% в 2015 году,78% в 2016 году</t>
  </si>
  <si>
    <t>Обеспечение уровня охвата территории Российской Федерации поисково-спасательным обеспечением  полетов воздушных судов на уровне 76% в 2014 году, 77% в 2015 году, 78% в 2016 году</t>
  </si>
  <si>
    <t>28.02.2015</t>
  </si>
  <si>
    <t>Росавиация
заместитель руководителя Росавиации
Суханов А.В.</t>
  </si>
  <si>
    <r>
      <rPr>
        <b/>
        <i/>
        <sz val="10"/>
        <rFont val="Times New Roman"/>
        <family val="1"/>
      </rPr>
      <t>Контрольное событие программы 10.2.8.</t>
    </r>
    <r>
      <rPr>
        <i/>
        <sz val="10"/>
        <rFont val="Times New Roman"/>
        <family val="1"/>
      </rPr>
      <t xml:space="preserve">
</t>
    </r>
    <r>
      <rPr>
        <sz val="10"/>
        <rFont val="Times New Roman"/>
        <family val="1"/>
      </rPr>
      <t>Проектная документация  по развитию мультимодального транспортно-логистического узла "Ростовский универсальный порт" разработана. Заключение ФАУ "Главгосэкспертиза России" получено</t>
    </r>
  </si>
  <si>
    <r>
      <rPr>
        <b/>
        <i/>
        <sz val="10"/>
        <rFont val="Times New Roman"/>
        <family val="1"/>
      </rPr>
      <t>Контрольное событие программы 10.15.1.</t>
    </r>
    <r>
      <rPr>
        <i/>
        <sz val="10"/>
        <rFont val="Times New Roman"/>
        <family val="1"/>
      </rPr>
      <t xml:space="preserve"> 
</t>
    </r>
    <r>
      <rPr>
        <sz val="10"/>
        <rFont val="Times New Roman"/>
        <family val="1"/>
      </rPr>
      <t>Строительство  1 этапа объекта "Развитие морского торгового порта Усть-Луга. Портовое оградительное сооружение акватории Южного района МТП Усть-Луга" завершено</t>
    </r>
  </si>
  <si>
    <r>
      <rPr>
        <b/>
        <i/>
        <sz val="10"/>
        <rFont val="Times New Roman"/>
        <family val="1"/>
      </rPr>
      <t xml:space="preserve">Контрольное событие программы 10.16.1. </t>
    </r>
    <r>
      <rPr>
        <sz val="10"/>
        <rFont val="Times New Roman"/>
        <family val="1"/>
      </rPr>
      <t xml:space="preserve"> 
Строительство 3-х линейных Дизель-электрический ледоколов мощностью около 16 МВт завершено</t>
    </r>
  </si>
  <si>
    <r>
      <rPr>
        <b/>
        <i/>
        <sz val="10"/>
        <rFont val="Times New Roman"/>
        <family val="1"/>
      </rPr>
      <t>Контрольное событие программы 10.16.2.</t>
    </r>
    <r>
      <rPr>
        <sz val="10"/>
        <rFont val="Times New Roman"/>
        <family val="1"/>
      </rPr>
      <t xml:space="preserve"> 
Строительство линейного дизельного ледокола мощностью 25МВт завершено</t>
    </r>
  </si>
  <si>
    <r>
      <rPr>
        <b/>
        <i/>
        <sz val="10"/>
        <rFont val="Times New Roman"/>
        <family val="1"/>
      </rPr>
      <t>Контрольное событие программы 10.16.3.</t>
    </r>
    <r>
      <rPr>
        <sz val="10"/>
        <rFont val="Times New Roman"/>
        <family val="1"/>
      </rPr>
      <t xml:space="preserve"> 
Строительство многофункционального аварийно-спасательного судна мощностью 4 МВт завершено</t>
    </r>
  </si>
  <si>
    <r>
      <rPr>
        <b/>
        <i/>
        <sz val="10"/>
        <rFont val="Times New Roman"/>
        <family val="1"/>
      </rPr>
      <t>Контрольное событие программы 10.16.4.</t>
    </r>
    <r>
      <rPr>
        <sz val="10"/>
        <rFont val="Times New Roman"/>
        <family val="1"/>
      </rPr>
      <t xml:space="preserve"> 
Строительство многофункционального аварийно-спасательного судна мощностью 7 МВт  завершено</t>
    </r>
  </si>
  <si>
    <r>
      <rPr>
        <b/>
        <i/>
        <sz val="10"/>
        <rFont val="Times New Roman"/>
        <family val="1"/>
      </rPr>
      <t>Контрольное событие программы 10.16.5.</t>
    </r>
    <r>
      <rPr>
        <i/>
        <sz val="10"/>
        <rFont val="Times New Roman"/>
        <family val="1"/>
      </rPr>
      <t xml:space="preserve"> 
</t>
    </r>
    <r>
      <rPr>
        <sz val="10"/>
        <rFont val="Times New Roman"/>
        <family val="1"/>
      </rPr>
      <t>Строительство объекта "Система управления движением судов Кандалакшского залива" завершено</t>
    </r>
  </si>
  <si>
    <r>
      <rPr>
        <b/>
        <i/>
        <sz val="10"/>
        <rFont val="Times New Roman"/>
        <family val="1"/>
      </rPr>
      <t xml:space="preserve">Контрольное событие программы 10.16.6. 
</t>
    </r>
    <r>
      <rPr>
        <sz val="10"/>
        <rFont val="Times New Roman"/>
        <family val="1"/>
      </rPr>
      <t>Реконструкция СУДС порта Приморск завершена</t>
    </r>
  </si>
  <si>
    <r>
      <rPr>
        <b/>
        <i/>
        <sz val="10"/>
        <rFont val="Times New Roman"/>
        <family val="1"/>
      </rPr>
      <t xml:space="preserve">Контрольное событие программы 10.16.7. 
</t>
    </r>
    <r>
      <rPr>
        <sz val="10"/>
        <rFont val="Times New Roman"/>
        <family val="1"/>
      </rPr>
      <t>Реконструкция морских районов А1 и А2 ГМССБ на подходах к порту Ванино завершена</t>
    </r>
  </si>
  <si>
    <t>Объем ресурсного обеспечения  (тыс. рублей)</t>
  </si>
  <si>
    <r>
      <rPr>
        <b/>
        <i/>
        <sz val="10"/>
        <rFont val="Times New Roman"/>
        <family val="1"/>
      </rPr>
      <t>Контрольное событие программы 5.1.1.7.</t>
    </r>
    <r>
      <rPr>
        <sz val="10"/>
        <rFont val="Times New Roman"/>
        <family val="1"/>
      </rPr>
      <t xml:space="preserve">
Доклад об осуществлении контрольно-надзорной деятельности Ространснадзора в 2013 году в соответствии с постановлением Правительства Российской Федерации от 05.04.2010 № 215 подготовлен и представлен в Минэкономразвития России </t>
    </r>
  </si>
  <si>
    <r>
      <rPr>
        <b/>
        <i/>
        <sz val="10"/>
        <rFont val="Times New Roman"/>
        <family val="1"/>
      </rPr>
      <t>Контрольное событие программы 5.1.1.8.</t>
    </r>
    <r>
      <rPr>
        <sz val="10"/>
        <rFont val="Times New Roman"/>
        <family val="1"/>
      </rPr>
      <t xml:space="preserve">
Доклад об осуществлении контрольно-надзорной деятельности Ространснадзора в 2014 году в соответствии с постановлением Правительства Российской Федерации от 05.04.2010 № 215 подготовлен и представлен в Минэкономразвития России </t>
    </r>
  </si>
  <si>
    <r>
      <rPr>
        <b/>
        <i/>
        <sz val="10"/>
        <rFont val="Times New Roman"/>
        <family val="1"/>
      </rPr>
      <t>Контрольное событие программы 5.1.1.9.</t>
    </r>
    <r>
      <rPr>
        <sz val="10"/>
        <rFont val="Times New Roman"/>
        <family val="1"/>
      </rPr>
      <t xml:space="preserve">
Доклад об осуществлении контрольно-надзорной деятельности Ространснадзора в 2015 году в соответствии с постановлением Правительства Российской Федерации от 05.04.2010 № 215 подготовлен и представлен в Минэкономразвития России </t>
    </r>
  </si>
  <si>
    <r>
      <rPr>
        <b/>
        <i/>
        <sz val="10"/>
        <rFont val="Times New Roman"/>
        <family val="1"/>
      </rPr>
      <t>Контрольное событие программы 5.1.1.10.</t>
    </r>
    <r>
      <rPr>
        <i/>
        <sz val="10"/>
        <rFont val="Times New Roman"/>
        <family val="1"/>
      </rPr>
      <t xml:space="preserve">
</t>
    </r>
    <r>
      <rPr>
        <sz val="10"/>
        <rFont val="Times New Roman"/>
        <family val="1"/>
      </rPr>
      <t xml:space="preserve">Сметы для территориальных органов Ространснадзора на 2014 год утверждены </t>
    </r>
  </si>
  <si>
    <r>
      <rPr>
        <b/>
        <i/>
        <sz val="10"/>
        <rFont val="Times New Roman"/>
        <family val="1"/>
      </rPr>
      <t>Контрольное событие программы 5.1.1.11.</t>
    </r>
    <r>
      <rPr>
        <i/>
        <sz val="10"/>
        <rFont val="Times New Roman"/>
        <family val="1"/>
      </rPr>
      <t xml:space="preserve">
</t>
    </r>
    <r>
      <rPr>
        <sz val="10"/>
        <rFont val="Times New Roman"/>
        <family val="1"/>
      </rPr>
      <t xml:space="preserve">Сметы для территориальных органов Ространснадзора на 2015 год утверждены </t>
    </r>
  </si>
  <si>
    <r>
      <rPr>
        <b/>
        <i/>
        <sz val="10"/>
        <rFont val="Times New Roman"/>
        <family val="1"/>
      </rPr>
      <t>Контрольное событие программы 5.1.1.12.</t>
    </r>
    <r>
      <rPr>
        <i/>
        <sz val="10"/>
        <rFont val="Times New Roman"/>
        <family val="1"/>
      </rPr>
      <t xml:space="preserve">
</t>
    </r>
    <r>
      <rPr>
        <sz val="10"/>
        <rFont val="Times New Roman"/>
        <family val="1"/>
      </rPr>
      <t xml:space="preserve">Сметы для территориальных органов Ространснадзора на 2016 год утверждены </t>
    </r>
  </si>
  <si>
    <r>
      <rPr>
        <b/>
        <i/>
        <sz val="10"/>
        <rFont val="Times New Roman"/>
        <family val="1"/>
      </rPr>
      <t>Контрольное событие программы 5.1.1.13.</t>
    </r>
    <r>
      <rPr>
        <sz val="10"/>
        <rFont val="Times New Roman"/>
        <family val="1"/>
      </rPr>
      <t xml:space="preserve">
Сведения об административных правонарушениях в сфере экономики Ространснадзора за 2013 г. (форма 1-АЭ) подготовлены  и представлены в Росстат России</t>
    </r>
  </si>
  <si>
    <r>
      <rPr>
        <b/>
        <i/>
        <sz val="10"/>
        <rFont val="Times New Roman"/>
        <family val="1"/>
      </rPr>
      <t>Контрольное событие программы 5.1.1.14.</t>
    </r>
    <r>
      <rPr>
        <sz val="10"/>
        <rFont val="Times New Roman"/>
        <family val="1"/>
      </rPr>
      <t xml:space="preserve">
Сведения об административных правонарушениях в сфере экономики Ространснадзора за 2014 г. (форма 1-АЭ) подготовлены  и представлены в Росстат России</t>
    </r>
  </si>
  <si>
    <r>
      <rPr>
        <b/>
        <i/>
        <sz val="10"/>
        <rFont val="Times New Roman"/>
        <family val="1"/>
      </rPr>
      <t>Контрольное событие программы 5.1.1.15.</t>
    </r>
    <r>
      <rPr>
        <sz val="10"/>
        <rFont val="Times New Roman"/>
        <family val="1"/>
      </rPr>
      <t xml:space="preserve">
Сведения об административных правонарушениях в сфере экономики Ространснадзора за 2015 г. (форма 1-АЭ) подготовлены  и представлены в Росстат России</t>
    </r>
  </si>
  <si>
    <r>
      <rPr>
        <b/>
        <i/>
        <sz val="10"/>
        <rFont val="Times New Roman"/>
        <family val="1"/>
      </rPr>
      <t>Контрольное событие программы 5.1.1.16.</t>
    </r>
    <r>
      <rPr>
        <sz val="10"/>
        <rFont val="Times New Roman"/>
        <family val="1"/>
      </rPr>
      <t xml:space="preserve">
Сведения о дополнительном профессиональном образовании федеральных государственных гражданских служащих Ространснадзора в 2013 г. (форма 2-ГС (ГЗ) подготовлены и представлены в Росстат России </t>
    </r>
  </si>
  <si>
    <r>
      <rPr>
        <b/>
        <i/>
        <sz val="10"/>
        <rFont val="Times New Roman"/>
        <family val="1"/>
      </rPr>
      <t>Контрольное событие программы 5.1.1.17.</t>
    </r>
    <r>
      <rPr>
        <sz val="10"/>
        <rFont val="Times New Roman"/>
        <family val="1"/>
      </rPr>
      <t xml:space="preserve">
Сведения о дополнительном профессиональном образовании федеральных государственных гражданских служащих Ространснадзора в 2014 г. (форма 2-ГС (ГЗ) подготовлены и представлены в Росстат России </t>
    </r>
  </si>
  <si>
    <r>
      <rPr>
        <b/>
        <i/>
        <sz val="10"/>
        <rFont val="Times New Roman"/>
        <family val="1"/>
      </rPr>
      <t>Контрольное событие программы 5.1.1.18.</t>
    </r>
    <r>
      <rPr>
        <sz val="10"/>
        <rFont val="Times New Roman"/>
        <family val="1"/>
      </rPr>
      <t xml:space="preserve">
Сведения о дополнительном профессиональном образовании федеральных государственных гражданских служащих Ространснадзора в 2015 г. (форма 2-ГС (ГЗ) подготовлены и представлены в Росстат России </t>
    </r>
  </si>
  <si>
    <t>Минтранс России
 директор Департамента программ развития
Семенов А.К.</t>
  </si>
  <si>
    <r>
      <rPr>
        <b/>
        <i/>
        <sz val="10"/>
        <rFont val="Times New Roman"/>
        <family val="1"/>
      </rPr>
      <t xml:space="preserve">Контрольное событие программы 10.7.7.  </t>
    </r>
    <r>
      <rPr>
        <sz val="10"/>
        <rFont val="Times New Roman"/>
        <family val="1"/>
      </rPr>
      <t xml:space="preserve">
Строительство и реконструкция  участков автомобильной дороги федерального значения М-29 "Кавказ" - из Краснодара (от Павловской) через Грозный, Махачкалу до границы с Азербайджанской Республикой (на Баку), предусмотренных ФАИП, завершено</t>
    </r>
  </si>
  <si>
    <r>
      <rPr>
        <b/>
        <i/>
        <sz val="10"/>
        <rFont val="Times New Roman"/>
        <family val="1"/>
      </rPr>
      <t xml:space="preserve">Контрольное событие программы 10.7.8.  </t>
    </r>
    <r>
      <rPr>
        <sz val="10"/>
        <rFont val="Times New Roman"/>
        <family val="1"/>
      </rPr>
      <t xml:space="preserve">
Строительство и реконструкция участков автомобильной дороги федерального значения М-29 "Кавказ" - из Краснодара (от Павловской) через Грозный, Махачкалу до границы с Азербайджанской Республикой (на Баку), предусмотренных ФАИП, завершено</t>
    </r>
  </si>
  <si>
    <r>
      <rPr>
        <b/>
        <i/>
        <sz val="10"/>
        <rFont val="Times New Roman"/>
        <family val="1"/>
      </rPr>
      <t xml:space="preserve">Контрольное событие программы 10.7.9.  </t>
    </r>
    <r>
      <rPr>
        <sz val="10"/>
        <rFont val="Times New Roman"/>
        <family val="1"/>
      </rPr>
      <t xml:space="preserve">
Строительство и реконструкция участков автомобильной дороги федерального значения М-51, М-53, М-55 "Байкал" - от Челябинска через Курган, Омск, Новосибирск, Кемерово, Красноярск, Иркутск, Улан-Удэ до Читы, предусмотренных ФАИП, завершено</t>
    </r>
  </si>
  <si>
    <r>
      <rPr>
        <b/>
        <i/>
        <sz val="10"/>
        <rFont val="Times New Roman"/>
        <family val="1"/>
      </rPr>
      <t xml:space="preserve">Контрольное событие программы 10.7.10.  </t>
    </r>
    <r>
      <rPr>
        <sz val="10"/>
        <rFont val="Times New Roman"/>
        <family val="1"/>
      </rPr>
      <t xml:space="preserve">
Строительство и реконструкция участков автомобильной дороги федерального значения М-51, М-53, М-55 "Байкал" - от Челябинска через Курган, Омск, Новосибирск, Кемерово, Красноярск, Иркутск, Улан-Удэ до Читы, предусмотренных ФАИП, завершено</t>
    </r>
  </si>
  <si>
    <r>
      <rPr>
        <b/>
        <i/>
        <sz val="10"/>
        <rFont val="Times New Roman"/>
        <family val="1"/>
      </rPr>
      <t xml:space="preserve">Контрольное событие программы 10.7.11.  </t>
    </r>
    <r>
      <rPr>
        <sz val="10"/>
        <rFont val="Times New Roman"/>
        <family val="1"/>
      </rPr>
      <t xml:space="preserve">
Строительство и реконструкция участков автомобильной дороги федерального значения М-56 "Лена" - от Невера до Якутска, предусмотренных ФАИП, завершено</t>
    </r>
  </si>
  <si>
    <r>
      <rPr>
        <b/>
        <i/>
        <sz val="10"/>
        <rFont val="Times New Roman"/>
        <family val="1"/>
      </rPr>
      <t xml:space="preserve">Контрольное событие программы 10.7.12.  </t>
    </r>
    <r>
      <rPr>
        <sz val="10"/>
        <rFont val="Times New Roman"/>
        <family val="1"/>
      </rPr>
      <t xml:space="preserve">
Строительство и реконструкция участков автомобильной дороги федерального значения М-56 "Лена" - от Невера до Якутска, предусмотренных ФАИП, завершено</t>
    </r>
  </si>
  <si>
    <r>
      <rPr>
        <b/>
        <i/>
        <sz val="10"/>
        <rFont val="Times New Roman"/>
        <family val="1"/>
      </rPr>
      <t xml:space="preserve">Контрольное событие программы 10.7.13.  </t>
    </r>
    <r>
      <rPr>
        <sz val="10"/>
        <rFont val="Times New Roman"/>
        <family val="1"/>
      </rPr>
      <t xml:space="preserve">
Строительство и реконструкция участков автомобильной дороги федерального значения М-60 "Уссури" - от Хабаровска до Владивостока, предусмотренных ФАИП, завершено</t>
    </r>
  </si>
  <si>
    <r>
      <rPr>
        <b/>
        <i/>
        <sz val="10"/>
        <rFont val="Times New Roman"/>
        <family val="1"/>
      </rPr>
      <t xml:space="preserve">Контрольное событие программы 10.7.14.  </t>
    </r>
    <r>
      <rPr>
        <sz val="10"/>
        <rFont val="Times New Roman"/>
        <family val="1"/>
      </rPr>
      <t xml:space="preserve">
Строительство и реконструкция участков автомобильной дороги федерального значения М-60 "Уссури" - от Хабаровска до Владивостока, предусмотренных ФАИП, завершено</t>
    </r>
  </si>
  <si>
    <r>
      <rPr>
        <b/>
        <i/>
        <sz val="10"/>
        <rFont val="Times New Roman"/>
        <family val="1"/>
      </rPr>
      <t xml:space="preserve">Контрольное событие программы 10.7.15.  </t>
    </r>
    <r>
      <rPr>
        <sz val="10"/>
        <rFont val="Times New Roman"/>
        <family val="1"/>
      </rPr>
      <t xml:space="preserve">
Строительство и реконструкция участков автомобильной дороги федерального значения "Нарва" - от Санкт-Петербурга до границы с Эстонской Республикой (на Таллин), предусмотренных ФАИП, завершено</t>
    </r>
  </si>
  <si>
    <r>
      <rPr>
        <b/>
        <i/>
        <sz val="10"/>
        <rFont val="Times New Roman"/>
        <family val="1"/>
      </rPr>
      <t xml:space="preserve">Контрольное событие программы 10.7.16.  </t>
    </r>
    <r>
      <rPr>
        <sz val="10"/>
        <rFont val="Times New Roman"/>
        <family val="1"/>
      </rPr>
      <t xml:space="preserve">
Строительство и реконструкция участков автомобильной дороги федерального значения "Нарва" - от Санкт-Петербурга до границы с Эстонской Республикой (на Таллин), предусмотренных ФАИП, завершено</t>
    </r>
  </si>
  <si>
    <r>
      <rPr>
        <b/>
        <i/>
        <sz val="10"/>
        <rFont val="Times New Roman"/>
        <family val="1"/>
      </rPr>
      <t xml:space="preserve">Контрольное событие программы 10.7.17.  </t>
    </r>
    <r>
      <rPr>
        <sz val="10"/>
        <rFont val="Times New Roman"/>
        <family val="1"/>
      </rPr>
      <t xml:space="preserve">
Строительство и реконструкция участков автомобильной дороги от Санкт-Петербурга через Приозерск, Сортавалу до Петрозаводска, предусмотренных ФАИП, завершено </t>
    </r>
  </si>
  <si>
    <r>
      <rPr>
        <b/>
        <i/>
        <sz val="10"/>
        <rFont val="Times New Roman"/>
        <family val="1"/>
      </rPr>
      <t xml:space="preserve">Контрольное событие программы 10.7.19.  </t>
    </r>
    <r>
      <rPr>
        <sz val="10"/>
        <rFont val="Times New Roman"/>
        <family val="1"/>
      </rPr>
      <t xml:space="preserve">
Строительство и реконструкция участков автомобильной дороги 
М-8 "Холмогоры" - от Москвы через Ярославль, Вологду до Архангельска, предусмотренных ФАИП, завершено
</t>
    </r>
  </si>
  <si>
    <t>Мероприятие 10.15.                                             
Увеличение пропускной способности российских морских портов</t>
  </si>
  <si>
    <r>
      <rPr>
        <b/>
        <sz val="10"/>
        <rFont val="Times New Roman"/>
        <family val="1"/>
      </rPr>
      <t xml:space="preserve">Контрольное событие программы 9.2.1.1. 
</t>
    </r>
    <r>
      <rPr>
        <sz val="10"/>
        <rFont val="Times New Roman"/>
        <family val="1"/>
      </rPr>
      <t xml:space="preserve">Информационно-навигационное обеспечение автомобильных маршрутов по транспортным коридорам «Север-Юг» и «Восток-Запад» реализовано
</t>
    </r>
  </si>
  <si>
    <r>
      <rPr>
        <b/>
        <i/>
        <sz val="10"/>
        <rFont val="Times New Roman"/>
        <family val="1"/>
      </rPr>
      <t>Контрольное событие программы 11.2.2.</t>
    </r>
    <r>
      <rPr>
        <i/>
        <sz val="10"/>
        <rFont val="Times New Roman"/>
        <family val="1"/>
      </rPr>
      <t xml:space="preserve">
</t>
    </r>
    <r>
      <rPr>
        <sz val="10"/>
        <rFont val="Times New Roman"/>
        <family val="1"/>
      </rPr>
      <t>Строительство зданий и сооружений для размещения Дальневосточного авиационного поисково-спасательного центра с координационным центром поиска и спасания завершено</t>
    </r>
  </si>
  <si>
    <t>109 0408 2416447 800</t>
  </si>
  <si>
    <t>109 0408 2416400 400</t>
  </si>
  <si>
    <t xml:space="preserve">109 0408 2410011 100
109 0408 2410019 200
109 0408 2410019 800
109 0408 2410012 100
</t>
  </si>
  <si>
    <t xml:space="preserve">109 0408 2410059 800
109 0408 2410059 100
109 0408 2410059 200
</t>
  </si>
  <si>
    <t>109 0411 2410019 200</t>
  </si>
  <si>
    <t>108 0409 2422058 200</t>
  </si>
  <si>
    <t>108 0408 2426450 800</t>
  </si>
  <si>
    <t xml:space="preserve">108 0408 2420011 100
108 0408 2420019 200
108 0408 2420019 800
108 0409 2420059 200
</t>
  </si>
  <si>
    <t>107 0408 2436436 800</t>
  </si>
  <si>
    <t>107 0408 2436440 800</t>
  </si>
  <si>
    <t>107 0408 2436435 800  
107 0408 2436434 800</t>
  </si>
  <si>
    <t>107 0408 2436441 800</t>
  </si>
  <si>
    <t>107 0408 2416708 800</t>
  </si>
  <si>
    <t>107 0408 2436432 800</t>
  </si>
  <si>
    <t>107 0408 2436439 800</t>
  </si>
  <si>
    <t xml:space="preserve">107 0408 2430059 100
107 0408 2430059 200
107 0408 2430059 600
107 0408 2430059 800
</t>
  </si>
  <si>
    <t>107 0408 2436431 800</t>
  </si>
  <si>
    <t>107 0408 2436437 800</t>
  </si>
  <si>
    <t>107 0408 2436430 800</t>
  </si>
  <si>
    <t>107 0408 2436433 800</t>
  </si>
  <si>
    <t>110 0408 2446442 800</t>
  </si>
  <si>
    <t>110 0408 2440059 600</t>
  </si>
  <si>
    <t>110 0408 2446445 800</t>
  </si>
  <si>
    <t>110 0408 2446443 800</t>
  </si>
  <si>
    <t>110 0408 2440019 600</t>
  </si>
  <si>
    <t>110 0411 2440019 200</t>
  </si>
  <si>
    <t xml:space="preserve">106 0408 2450012 100
106 0408 2450019 200
106 0408 2450019 800
106 0408 2450011 100
106 0408 2450059 100
106 0408 2450059 200
106 0408 2453987 100
106 0408 2450059 800
</t>
  </si>
  <si>
    <t>106 0411 2450019 200</t>
  </si>
  <si>
    <t>103 0409 2466513 800</t>
  </si>
  <si>
    <t>103 0409 2466515 800</t>
  </si>
  <si>
    <t>103 0408 2476253 600</t>
  </si>
  <si>
    <t xml:space="preserve">103 0408 2480011 100
103 0408 2480019 200
103 0408 2480039 100
103 0408 2480039 200
103 0408 2480019 800
103 0108 2489999 800
103 0408 2486221 600
103 0408 2489999 800
103 0408 2480059 600
103 0408 2486223 600
</t>
  </si>
  <si>
    <t>103 0411 24Б2059 200</t>
  </si>
  <si>
    <t>103 0408 24Б2059 400</t>
  </si>
  <si>
    <t>108 0409 24Б2060 400</t>
  </si>
  <si>
    <t>108 0409 24Б5115 500</t>
  </si>
  <si>
    <t>103 0409 24Б2060 800</t>
  </si>
  <si>
    <t>110 0408 24Б2061 400</t>
  </si>
  <si>
    <t>110 0408 24Б2062 400</t>
  </si>
  <si>
    <t xml:space="preserve">107 0408 24Б2063 400
</t>
  </si>
  <si>
    <t xml:space="preserve">107 0408 24Б2063 400
107 0408 24Б5116 500
</t>
  </si>
  <si>
    <t xml:space="preserve">107 0408 24Б2063 400
107 0408 24Б2063 200
</t>
  </si>
  <si>
    <t xml:space="preserve">107 0706 24Б2063 400                      
</t>
  </si>
  <si>
    <t>107 0408 24Б2063 400</t>
  </si>
  <si>
    <t xml:space="preserve">103 0408 24Б2064 100
103 0408 24Б2064 200
103 0408 24Б2064 400
103 0408 24Б2064 800
103 0411 24Б2064 200
103 0408 24Б2064 600
</t>
  </si>
  <si>
    <t xml:space="preserve">107 0408 24Г9999 400
</t>
  </si>
  <si>
    <t>169 0408 24Г9999 400</t>
  </si>
  <si>
    <r>
      <rPr>
        <b/>
        <i/>
        <sz val="10"/>
        <rFont val="Times New Roman"/>
        <family val="1"/>
      </rPr>
      <t xml:space="preserve">Контрольное событие  программы 10.14.3. </t>
    </r>
    <r>
      <rPr>
        <i/>
        <sz val="10"/>
        <rFont val="Times New Roman"/>
        <family val="1"/>
      </rPr>
      <t xml:space="preserve">
</t>
    </r>
    <r>
      <rPr>
        <sz val="10"/>
        <rFont val="Times New Roman"/>
        <family val="1"/>
      </rPr>
      <t>Эксплуатации  на платной основе автомобильной дороги М-4 "Дон" на участке км 1091 - км 1319, в Ростовской области и  Краснодарском крае организована</t>
    </r>
  </si>
  <si>
    <t>Завершение строительства и реконструкции объектов, осуществляемых во исполнение актов и поручений Президента Российской Федерации и Правительства Российской Федерации на 2014-2016 годы. Строительство и реконструкция автомобильных дорог регионального, межмуниципального и местного значения, предусматривающие федеральное софинансирование в 2014 году -735 км., в 2015 году - 753 км, в 2016 году - 808 км.</t>
  </si>
  <si>
    <t>Обеспечение 11,8 тыс.самолетовылетов ежегодно  из аэропортов, расположенных в районах Крайнего Севера и приравненных к ним местностях, охваченных государственной поддержкой</t>
  </si>
  <si>
    <t>Обеспечение перевозки 510 тыс. пассажиров ежегодно по льготным тарифам  с Дальнего Востока в европейскую часть и в обратном направлении</t>
  </si>
  <si>
    <t xml:space="preserve">Обеспечение перевозки пассажиров по льготным тарифам из  г. Калининграда в европейскую часть страны и в обратном направлении  в 2014 г. 220 тыс. чел., в 2015 и в 2016 г.г. 219 тыс. чел. ежегодно
</t>
  </si>
  <si>
    <t>Объем внутренних региональных авиаперевозок,  за исключением  маршрутов пунктом назначения/отправки которого является г. Москва составят в 2014 году  9,39 млн.чел., в 2015 году 10,24 млн.чел. и в 2016 году -10,85 млн.чел.</t>
  </si>
  <si>
    <t xml:space="preserve">Обеспечение в 2020 году  эксплуатации 36,5% внутренних водных путей с освещаемой и отражательной обстановкой </t>
  </si>
  <si>
    <t xml:space="preserve">Обеспечение в 2014-2016 годах  эксплуатации 36,5% внутренних водных путей с освещаемой и отражательной обстановкой </t>
  </si>
  <si>
    <t>Доведение доли протяженности автомобильных дорог общего пользования федерального значения, переданных в доверительное управление ГК «Автодор», соответствующих нормативным требованиям к транспортно-эксплуатационным показателям в  2014 году до 62,3%, в 2015 году до 64,4%, в 2016 году до 66,4%</t>
  </si>
  <si>
    <t>Прирост производственной мощности морских портов на 20 млн.тонн в 2014 году, 30 млн.тонн в 2015 году, 32 млн.тонн в 2016 году</t>
  </si>
  <si>
    <r>
      <t>Доведение средней величины налета воздушных судов на 1 инцидент, произошедший по причинам, связанным с аэронавигационным обслуживанием, с начала реализации программы до  9,2 × 10</t>
    </r>
    <r>
      <rPr>
        <vertAlign val="superscript"/>
        <sz val="10"/>
        <rFont val="Times New Roman"/>
        <family val="1"/>
      </rPr>
      <t xml:space="preserve"> 4</t>
    </r>
    <r>
      <rPr>
        <sz val="10"/>
        <rFont val="Times New Roman"/>
        <family val="1"/>
      </rPr>
      <t xml:space="preserve"> в 2014 году,  9,4 × 10</t>
    </r>
    <r>
      <rPr>
        <vertAlign val="superscript"/>
        <sz val="10"/>
        <rFont val="Times New Roman"/>
        <family val="1"/>
      </rPr>
      <t xml:space="preserve"> 4</t>
    </r>
    <r>
      <rPr>
        <sz val="10"/>
        <rFont val="Times New Roman"/>
        <family val="1"/>
      </rPr>
      <t xml:space="preserve"> в 2015 году, 9,6 × 10 </t>
    </r>
    <r>
      <rPr>
        <vertAlign val="superscript"/>
        <sz val="10"/>
        <rFont val="Times New Roman"/>
        <family val="1"/>
      </rPr>
      <t>4</t>
    </r>
    <r>
      <rPr>
        <sz val="10"/>
        <rFont val="Times New Roman"/>
        <family val="1"/>
      </rPr>
      <t xml:space="preserve"> в 2016 году</t>
    </r>
  </si>
  <si>
    <t>Обеспечение функционирования сети автомобильных дорог федерального значения находящихся в ведении Федерального дорожного агентства соответствующих нормативным требованиям к транспортно-эксплуатационном показателям в 2014 году - 25,3 тыс. км, в 2015 году - 29,8 тыс. км и в 2016 году - 34,7 тыс. км</t>
  </si>
  <si>
    <t xml:space="preserve">Обновление парка воздушных судов, используемых для осуществления внутренних региональных и местных воздушных перевозок, в количестве 45 ед. ежегодно </t>
  </si>
  <si>
    <t xml:space="preserve">Доведение доли протяженности автомобильных дорог ГК «Автодор»  введенных в эксплуатацию в результате строительства (реконструкции) и/или обслуживаемых по комплексным долгосрочным контрактам продолжительностью 4 года  и более  с частным финансированием в 2014 году до 26,3% и в 2015 году до 40,2%, в 2016 году до 54,5%.  </t>
  </si>
  <si>
    <t>Ввод  дополнительных главных путей и новых железнодорожных линий составит в 2014 году -82 км, 2015 году -659,9 км, в 2016 году -905,8 км.</t>
  </si>
  <si>
    <t>110 0408 2446444 800</t>
  </si>
  <si>
    <t>Росморречфлот                            
начальник Управления экономики и финансов
Митиогло А.М.</t>
  </si>
  <si>
    <t>110 0408 2440011 100
110 0408 2440019 200
110 0408 2440019 800
110 0408 2440059 600        110 0408 2440059 100
110 0408 2440059 200
110 0408 2440059 800</t>
  </si>
  <si>
    <t>Улучшение технической оснащенности учебного процесса подготовки авиационного персонала, поставка 115 тренажеров и приобретение 206 воздушных судов для учебных заведений гражданской авиации за период 20014-2016 г.г.</t>
  </si>
  <si>
    <t xml:space="preserve">Выполнение работ, обеспечивающих снижение в 2017 году протяженности внутренних водных путей, ограничивающих пропускную способность Единой глубоководной системы европейской части Российской Федерации на 900 км </t>
  </si>
  <si>
    <t>01.06.2014</t>
  </si>
  <si>
    <t>01.03.2014</t>
  </si>
  <si>
    <t xml:space="preserve">Ространснадзор                      
заместитель руководителя Ространснадзора                 
Сарицкий С.Н.
</t>
  </si>
  <si>
    <t>Росавиация
начальник Управления финансового обеспечения, бюджетного планирования и отчетности
Савина Г.Н.</t>
  </si>
  <si>
    <t>30.06.2015</t>
  </si>
  <si>
    <t xml:space="preserve">Увеличение количества самолетовылетов из аэропортов, включенных в федеральные казенные предприятия в 2014 году -20 тыс. единиц, с 2015 года до 27 тыс. единиц в год </t>
  </si>
  <si>
    <t>Ввод в эксплуатацию после реконструкции, 2 взлетно-посадочных полос на аэродромах, обеспечивающих связность опорной сети аэропортов,  в 2014 году,  3 взлетно-посадочных полос в 2015 году; 4 взлетно-посадочных полос в 2016 году</t>
  </si>
  <si>
    <t>Росавтодор                                    
заместитель руководителя                    
Костюк А.А.</t>
  </si>
  <si>
    <t>Росавтодор                                      
начальник Управления правового обеспечения и проектов государственно-частного партнерства                                              
Семенова Е.Н.</t>
  </si>
  <si>
    <t>108 0409 24Б2060 200
108 0409 24Б2060 800</t>
  </si>
  <si>
    <t>Обеспечение доведения объема капитального ремонта на федеральных дорогах в 2014 году  - до 1670 км, в 2015 году - до 1700 км, в 2016 году - до 1950 км</t>
  </si>
  <si>
    <t xml:space="preserve">107 0408 2430011 100
107 0408 2430019 200
107 0408 2430019 800
107 0408 2430012 100
107 0408 2433987 100
107 0408 2430059 600
107 0411 2430019 200
107 0408 2434009 400
</t>
  </si>
  <si>
    <t xml:space="preserve">107 0408 24Г9999 400
107 0411 24Г9999 200
</t>
  </si>
  <si>
    <r>
      <rPr>
        <b/>
        <i/>
        <sz val="10"/>
        <rFont val="Times New Roman"/>
        <family val="1"/>
      </rPr>
      <t>Контрольное событие программы 10.10.2.</t>
    </r>
    <r>
      <rPr>
        <i/>
        <sz val="10"/>
        <rFont val="Times New Roman"/>
        <family val="1"/>
      </rPr>
      <t xml:space="preserve">  
</t>
    </r>
    <r>
      <rPr>
        <sz val="10"/>
        <rFont val="Times New Roman"/>
        <family val="1"/>
      </rPr>
      <t xml:space="preserve">Реконструкция ремонтонепригодного моста через р. Колокша на км 165+840 (левый) автомобильной дороги М-7 "Волга" - от Москвы через Владимир, Нижний Новгород, Казань до Уфы во Владимирской области завершена   </t>
    </r>
  </si>
  <si>
    <r>
      <rPr>
        <b/>
        <i/>
        <sz val="10"/>
        <rFont val="Times New Roman"/>
        <family val="1"/>
      </rPr>
      <t>Контрольное событие программы 10.10.3.</t>
    </r>
    <r>
      <rPr>
        <i/>
        <sz val="10"/>
        <rFont val="Times New Roman"/>
        <family val="1"/>
      </rPr>
      <t xml:space="preserve">  
</t>
    </r>
    <r>
      <rPr>
        <sz val="10"/>
        <rFont val="Times New Roman"/>
        <family val="1"/>
      </rPr>
      <t xml:space="preserve">Реконструкция мостового перехода через реку Волхов на км 122+085 автомобильной дороги М-18 "Кола" - от Санкт-Петербурга через Петрозаводск, Мурманск, Печенгу до границы с Норвегией (международный автомобильный пункт пропуска "Борисоглебск") в Ленинградской области завершена   </t>
    </r>
  </si>
  <si>
    <t>108 0409 2420059 100
108 0409 2420059 200
108 0409 2420059 800
108 0409 2423987 100</t>
  </si>
  <si>
    <t>Обеспечение роста перевозок пассажиров  на региональных  авиалиниях  (к 2011 году) к 2020  году в 2,1 раза</t>
  </si>
  <si>
    <r>
      <rPr>
        <b/>
        <i/>
        <sz val="10"/>
        <rFont val="Times New Roman"/>
        <family val="1"/>
      </rPr>
      <t>Контрольное событие программы 3.1.1.1.</t>
    </r>
    <r>
      <rPr>
        <i/>
        <sz val="10"/>
        <rFont val="Times New Roman"/>
        <family val="1"/>
      </rPr>
      <t xml:space="preserve">
</t>
    </r>
    <r>
      <rPr>
        <sz val="10"/>
        <rFont val="Times New Roman"/>
        <family val="1"/>
      </rPr>
      <t xml:space="preserve">Субсидии авиакомпаниям  на осуществление перевозок пассажиров  с Дальнего Востока в европейскую часть страны и в обратном направлении  в 2014 году по заключенным договорам с авиаперевозчиками на основе их заявлений о готовности осуществлять авиаперевозки по специальному тарифу, предоставлены
</t>
    </r>
  </si>
  <si>
    <r>
      <rPr>
        <b/>
        <i/>
        <sz val="10"/>
        <rFont val="Times New Roman"/>
        <family val="1"/>
      </rPr>
      <t>Контрольное событие программы 3.1.1.2.</t>
    </r>
    <r>
      <rPr>
        <i/>
        <sz val="10"/>
        <rFont val="Times New Roman"/>
        <family val="1"/>
      </rPr>
      <t xml:space="preserve">
</t>
    </r>
    <r>
      <rPr>
        <sz val="10"/>
        <rFont val="Times New Roman"/>
        <family val="1"/>
      </rPr>
      <t xml:space="preserve">Субсидии авиакомпаниям  на осуществление перевозок пассажиров  с Дальнего Востока в европейскую часть страны и в обратном направлении  в 2015 году по заключенным договорам с авиаперевозчиками на основе их заявлений о готовности осуществлять авиаперевозки по специальному тарифу, предоставлены
</t>
    </r>
  </si>
  <si>
    <r>
      <rPr>
        <b/>
        <i/>
        <sz val="10"/>
        <rFont val="Times New Roman"/>
        <family val="1"/>
      </rPr>
      <t>Контрольное событие программы 3.1.1.3.</t>
    </r>
    <r>
      <rPr>
        <sz val="10"/>
        <rFont val="Times New Roman"/>
        <family val="1"/>
      </rPr>
      <t xml:space="preserve">
Субсидии авиакомпаниям на осуществление перевозок пассажиров с Дальнего Востока в европейскую часть страны и в обратном направлении в 2016 году по заключенным договорам с авиаперевозчиками на основании их заявлений о готовности осуществлять авиаперевозки по специальному тарифу, представлены</t>
    </r>
  </si>
  <si>
    <r>
      <rPr>
        <b/>
        <i/>
        <sz val="10"/>
        <rFont val="Times New Roman"/>
        <family val="1"/>
      </rPr>
      <t>Контрольное событие программы 3.1.6.1.</t>
    </r>
    <r>
      <rPr>
        <sz val="10"/>
        <rFont val="Times New Roman"/>
        <family val="1"/>
      </rPr>
      <t xml:space="preserve">
Субсидии авиаперевозчикам, осуществившим региональные перевозки пассажиров воздушным транспортом в 2014 году  по заключенным договорам с авиаперевозчиками на основании их заявлений о готовности осуществлять авиаперевозки по специальному тарифу, представлены</t>
    </r>
  </si>
  <si>
    <r>
      <rPr>
        <b/>
        <i/>
        <sz val="10"/>
        <rFont val="Times New Roman"/>
        <family val="1"/>
      </rPr>
      <t>Контрольное событие программы 3.1.6.2.</t>
    </r>
    <r>
      <rPr>
        <sz val="10"/>
        <rFont val="Times New Roman"/>
        <family val="1"/>
      </rPr>
      <t xml:space="preserve">
Субсидии авиаперевозчикам, осуществившим региональные перевозки пассажиров воздушным транспортом в 2015году  по заключенным договорам с авиаперевозчиками на основании их заявлений о готовности осуществлять авиаперевозки по специальному тарифу, представлены</t>
    </r>
  </si>
  <si>
    <r>
      <rPr>
        <b/>
        <i/>
        <sz val="10"/>
        <rFont val="Times New Roman"/>
        <family val="1"/>
      </rPr>
      <t>Контрольное событие программы 3.1.6.3.</t>
    </r>
    <r>
      <rPr>
        <sz val="10"/>
        <rFont val="Times New Roman"/>
        <family val="1"/>
      </rPr>
      <t xml:space="preserve">
Субсидии авиаперевозчикам, осуществившим региональные перевозки пассажиров воздушным транспортом в 2016 году  по заключенным договорам с авиаперевозчиками на основании их заявлений о готовности осуществлять авиаперевозки по специальному тарифу, представлены</t>
    </r>
  </si>
  <si>
    <r>
      <rPr>
        <b/>
        <i/>
        <sz val="10"/>
        <rFont val="Times New Roman"/>
        <family val="1"/>
      </rPr>
      <t xml:space="preserve">Контрольное событие программы 3.2.1.1.  </t>
    </r>
    <r>
      <rPr>
        <b/>
        <sz val="10"/>
        <rFont val="Times New Roman"/>
        <family val="1"/>
      </rPr>
      <t xml:space="preserve">  </t>
    </r>
    <r>
      <rPr>
        <sz val="10"/>
        <rFont val="Times New Roman"/>
        <family val="1"/>
      </rPr>
      <t xml:space="preserve">                       
Субсидии аэропортам, обеспечивающим обслуживание посадки и вылета по льготным ставкам в 2014 году по заключенным договорам с аэропортами, включенными в перечень получателей субсидий , предоставлены</t>
    </r>
  </si>
  <si>
    <r>
      <rPr>
        <b/>
        <i/>
        <sz val="10"/>
        <rFont val="Times New Roman"/>
        <family val="1"/>
      </rPr>
      <t xml:space="preserve">Контрольное событие программы 3.2.1.2.  </t>
    </r>
    <r>
      <rPr>
        <b/>
        <sz val="10"/>
        <rFont val="Times New Roman"/>
        <family val="1"/>
      </rPr>
      <t xml:space="preserve">  </t>
    </r>
    <r>
      <rPr>
        <sz val="10"/>
        <rFont val="Times New Roman"/>
        <family val="1"/>
      </rPr>
      <t xml:space="preserve">                        
Субсидии аэропортам, обеспечивающим обслуживание посадки и вылета по льготным ставкам в 2015 году по заключенным договорам с аэропортами, включенными в перечень получателей субсидий, предоставлены</t>
    </r>
  </si>
  <si>
    <r>
      <rPr>
        <b/>
        <i/>
        <sz val="10"/>
        <rFont val="Times New Roman"/>
        <family val="1"/>
      </rPr>
      <t xml:space="preserve">Контрольное событие программы 3.2.1.3.  </t>
    </r>
    <r>
      <rPr>
        <b/>
        <sz val="10"/>
        <rFont val="Times New Roman"/>
        <family val="1"/>
      </rPr>
      <t xml:space="preserve">  </t>
    </r>
    <r>
      <rPr>
        <sz val="10"/>
        <rFont val="Times New Roman"/>
        <family val="1"/>
      </rPr>
      <t xml:space="preserve">                        
Субсидии аэропортам, обеспечивающим обслуживание посадки и вылета по льготным ставкам в 2016 году по заключенным договорам с аэропортами, включенными в перечень получателей субсидий, предоставлены</t>
    </r>
  </si>
  <si>
    <r>
      <rPr>
        <b/>
        <i/>
        <sz val="10"/>
        <rFont val="Times New Roman"/>
        <family val="1"/>
      </rPr>
      <t>Контрольное событие программы 3.2.2.1.</t>
    </r>
    <r>
      <rPr>
        <sz val="10"/>
        <rFont val="Times New Roman"/>
        <family val="1"/>
      </rPr>
      <t xml:space="preserve">
Субсидии федеральным казенным предприятиям в 2014 году на основании утвержденных смет доходов и расходов, предоставлены</t>
    </r>
  </si>
  <si>
    <r>
      <rPr>
        <b/>
        <i/>
        <sz val="10"/>
        <rFont val="Times New Roman"/>
        <family val="1"/>
      </rPr>
      <t>Контрольное событие программы 3.2.2.2.</t>
    </r>
    <r>
      <rPr>
        <sz val="10"/>
        <rFont val="Times New Roman"/>
        <family val="1"/>
      </rPr>
      <t xml:space="preserve">
Субсидии федеральным казенным предприятиям в 2015 году на основании утвержденных смет доходов и расходов, предоставлены</t>
    </r>
  </si>
  <si>
    <r>
      <rPr>
        <b/>
        <i/>
        <sz val="10"/>
        <rFont val="Times New Roman"/>
        <family val="1"/>
      </rPr>
      <t>Контрольное событие программы 3.2.2.3.</t>
    </r>
    <r>
      <rPr>
        <sz val="10"/>
        <rFont val="Times New Roman"/>
        <family val="1"/>
      </rPr>
      <t xml:space="preserve">
Субсидии федеральным казенным предприятиям в 2016 году на основании утвержденных смет доходов и расходов, предоставлены</t>
    </r>
  </si>
  <si>
    <r>
      <rPr>
        <b/>
        <i/>
        <sz val="10"/>
        <rFont val="Times New Roman"/>
        <family val="1"/>
      </rPr>
      <t>Контрольное событие программы  6.1.1.7.</t>
    </r>
    <r>
      <rPr>
        <i/>
        <sz val="10"/>
        <rFont val="Times New Roman"/>
        <family val="1"/>
      </rPr>
      <t xml:space="preserve">
</t>
    </r>
    <r>
      <rPr>
        <sz val="10"/>
        <rFont val="Times New Roman"/>
        <family val="1"/>
      </rPr>
      <t>Концессионное соглашение на  строительство скоростной автомобильной дороги Москва-Санкт-Петербург на участке км 543 - км 684 (с последующей эксплуатацией на платной основе) в Ленинградской области, заключено</t>
    </r>
  </si>
  <si>
    <r>
      <rPr>
        <b/>
        <i/>
        <sz val="10"/>
        <rFont val="Times New Roman"/>
        <family val="1"/>
      </rPr>
      <t xml:space="preserve">Контрольное событие программы  6.1.1.8.   
</t>
    </r>
    <r>
      <rPr>
        <sz val="10"/>
        <rFont val="Times New Roman"/>
        <family val="1"/>
      </rPr>
      <t>Концессионное соглашение о финансировании, реконструкции и эксплуатации на платной основе автомобильной дороги общего пользования федерального значения М-1 «Беларусь» на участках км 33 - км 84 и км 84- км 132, заключено</t>
    </r>
  </si>
  <si>
    <r>
      <rPr>
        <b/>
        <i/>
        <sz val="10"/>
        <rFont val="Times New Roman"/>
        <family val="1"/>
      </rPr>
      <t>Контрольное событие программы</t>
    </r>
    <r>
      <rPr>
        <i/>
        <sz val="10"/>
        <rFont val="Times New Roman"/>
        <family val="1"/>
      </rPr>
      <t xml:space="preserve"> 6.1.1.9. 
</t>
    </r>
    <r>
      <rPr>
        <sz val="10"/>
        <rFont val="Times New Roman"/>
        <family val="1"/>
      </rPr>
      <t>Строительство многофункциональной зоны дорожного сервиса на 1264 право км автомобильной дорогой М-4 "Дон" завершено</t>
    </r>
  </si>
  <si>
    <r>
      <rPr>
        <b/>
        <i/>
        <sz val="10"/>
        <rFont val="Times New Roman"/>
        <family val="1"/>
      </rPr>
      <t xml:space="preserve">Контрольное событие программы 6.1.1.10. </t>
    </r>
    <r>
      <rPr>
        <sz val="10"/>
        <rFont val="Times New Roman"/>
        <family val="1"/>
      </rPr>
      <t xml:space="preserve">
Платные участки на автомобильных дорогах Государственной компании в 2014 году протяженностью 114,6 км введены в эксплуатацию</t>
    </r>
  </si>
  <si>
    <r>
      <rPr>
        <b/>
        <i/>
        <sz val="10"/>
        <rFont val="Times New Roman"/>
        <family val="1"/>
      </rPr>
      <t xml:space="preserve">Контрольное событие программы 6.1.1.11. </t>
    </r>
    <r>
      <rPr>
        <sz val="10"/>
        <rFont val="Times New Roman"/>
        <family val="1"/>
      </rPr>
      <t xml:space="preserve">
Платные участки на автомобильных дорогах Государственной компании в 2015 году протяженностью 199,8 км введены в эксплуатацию</t>
    </r>
  </si>
  <si>
    <r>
      <rPr>
        <b/>
        <i/>
        <sz val="10"/>
        <rFont val="Times New Roman"/>
        <family val="1"/>
      </rPr>
      <t xml:space="preserve">Контрольное событие программы  6.1.1.12. </t>
    </r>
    <r>
      <rPr>
        <sz val="10"/>
        <rFont val="Times New Roman"/>
        <family val="1"/>
      </rPr>
      <t xml:space="preserve">
Платные участки на автомобильных дорогах Государственной компании в 2016 году протяженностью 207,4 км введены в эксплуатацию</t>
    </r>
  </si>
  <si>
    <r>
      <rPr>
        <b/>
        <i/>
        <sz val="10"/>
        <rFont val="Times New Roman"/>
        <family val="1"/>
      </rPr>
      <t xml:space="preserve">Контрольное событие программы 10.7.18.  </t>
    </r>
    <r>
      <rPr>
        <sz val="10"/>
        <rFont val="Times New Roman"/>
        <family val="1"/>
      </rPr>
      <t xml:space="preserve">
Ликвидация грунтового разрыва протяженностью 12,0 км путем строительства участка автомобильной дороги А-153 Астрахань - Кочубей - Кизляр - Махачкала на участке Лиман - граница Республики Калмыкия, Астраханская область завершена
</t>
    </r>
  </si>
  <si>
    <t>Будет построено и реконструировано автомобильных дорог общей протяженностью:
-  в 2014 г. - 202,6 км;
- в 2015 г. - 29,5 км.;
- в 2016 г. - 80,9  км.</t>
  </si>
  <si>
    <r>
      <rPr>
        <b/>
        <i/>
        <sz val="10"/>
        <rFont val="Times New Roman"/>
        <family val="1"/>
      </rPr>
      <t xml:space="preserve">Контрольное событие программы 10.15.2. </t>
    </r>
    <r>
      <rPr>
        <i/>
        <sz val="10"/>
        <rFont val="Times New Roman"/>
        <family val="1"/>
      </rPr>
      <t xml:space="preserve"> 
</t>
    </r>
    <r>
      <rPr>
        <sz val="10"/>
        <rFont val="Times New Roman"/>
        <family val="1"/>
      </rPr>
      <t>Строительство объекта "Строительство и реконструкция объектов федеральной собственности в морском порту Мурманск, Мурманская область. Реконструкция Пирса дальних линий и берегоукрепления пассажирского района Мурманского морского порта" завершено</t>
    </r>
  </si>
  <si>
    <t>108 0409 24Б2060 200</t>
  </si>
  <si>
    <t xml:space="preserve">Ространснадзор                      
заместитель руководителя Ространснадзора                 
Чертог В.Б.
</t>
  </si>
  <si>
    <t>Создание 33 региональных информационно-навигационных систем</t>
  </si>
  <si>
    <r>
      <rPr>
        <b/>
        <i/>
        <sz val="10"/>
        <rFont val="Times New Roman"/>
        <family val="1"/>
      </rPr>
      <t>Контрольное событие программы 11.4.</t>
    </r>
    <r>
      <rPr>
        <i/>
        <sz val="10"/>
        <rFont val="Times New Roman"/>
        <family val="1"/>
      </rPr>
      <t xml:space="preserve">1.                     
 </t>
    </r>
    <r>
      <rPr>
        <sz val="10"/>
        <rFont val="Times New Roman"/>
        <family val="1"/>
      </rPr>
      <t>Техническое перевооружение 14  авиационных метеорологических центров и станций осуществлено</t>
    </r>
  </si>
  <si>
    <t>Повышение конкурентоспособности транспортной системы на основе сбалансированного и эффективного развития транспортно-технологической инфраструктуры. Подготовка на условиях государственно-частного партнерства в 2014 году  - 5 проектов,  в 2015 году - 1 проект, в 2016 году - 4 проекта.</t>
  </si>
  <si>
    <t>Всего по государственной программе</t>
  </si>
  <si>
    <t>103 0411 2480019 200</t>
  </si>
  <si>
    <t>103 0408 24Д5062 500</t>
  </si>
  <si>
    <r>
      <rPr>
        <b/>
        <i/>
        <sz val="10"/>
        <rFont val="Times New Roman"/>
        <family val="1"/>
      </rPr>
      <t>Контрольное событие программы 4.1.1.4.</t>
    </r>
    <r>
      <rPr>
        <i/>
        <sz val="10"/>
        <rFont val="Times New Roman"/>
        <family val="1"/>
      </rPr>
      <t xml:space="preserve"> 
</t>
    </r>
    <r>
      <rPr>
        <sz val="10"/>
        <rFont val="Times New Roman"/>
        <family val="1"/>
      </rPr>
      <t>Субсидии на возмещение затрат, связанных с выполнением задач (функций)  по несению аварийно-спасательной готовности в 2014 году, предоставлены</t>
    </r>
  </si>
  <si>
    <r>
      <rPr>
        <b/>
        <i/>
        <sz val="10"/>
        <rFont val="Times New Roman"/>
        <family val="1"/>
      </rPr>
      <t xml:space="preserve">Контрольное событие программы 4.5.1.1.
</t>
    </r>
    <r>
      <rPr>
        <sz val="10"/>
        <rFont val="Times New Roman"/>
        <family val="1"/>
      </rPr>
      <t xml:space="preserve"> Категории</t>
    </r>
    <r>
      <rPr>
        <b/>
        <sz val="10"/>
        <rFont val="Times New Roman"/>
        <family val="1"/>
      </rPr>
      <t xml:space="preserve"> </t>
    </r>
    <r>
      <rPr>
        <sz val="10"/>
        <rFont val="Times New Roman"/>
        <family val="1"/>
      </rPr>
      <t>средств навигационного оборудования и сроки их работы, гарантированные габаритов судовых ходов, а также сроки работы судоходных гидротехнических сооружений в навигации 2015-2017 годов  установлены</t>
    </r>
  </si>
  <si>
    <r>
      <rPr>
        <b/>
        <i/>
        <sz val="10"/>
        <rFont val="Times New Roman"/>
        <family val="1"/>
      </rPr>
      <t xml:space="preserve">Контрольное событие программы 4.5.1.2. 
</t>
    </r>
    <r>
      <rPr>
        <sz val="10"/>
        <rFont val="Times New Roman"/>
        <family val="1"/>
      </rPr>
      <t>Категории средств навигационного оборудования и сроки их работы, гарантированные габаритов судовых ходов, а также сроки работы судоходных гидротехнических сооружений в навигации 2016-2018 годов  установлены</t>
    </r>
  </si>
  <si>
    <r>
      <rPr>
        <b/>
        <i/>
        <sz val="10"/>
        <rFont val="Times New Roman"/>
        <family val="1"/>
      </rPr>
      <t xml:space="preserve">Контрольное событие программы 4.5.1.3. 
</t>
    </r>
    <r>
      <rPr>
        <sz val="10"/>
        <rFont val="Times New Roman"/>
        <family val="1"/>
      </rPr>
      <t>Категории средств навигационного оборудования и сроки их работы, гарантированные габаритов судовых ходов, а также сроки работы судоходных гидротехнических сооружений в навигации 2017-2019 годов  установлены</t>
    </r>
  </si>
  <si>
    <t>Минтранс России
директор Департамента программ развития
Семенов А.К.</t>
  </si>
  <si>
    <r>
      <rPr>
        <b/>
        <sz val="10"/>
        <rFont val="Times New Roman"/>
        <family val="1"/>
      </rPr>
      <t>Мероприятие 3.5.2.</t>
    </r>
    <r>
      <rPr>
        <sz val="10"/>
        <rFont val="Times New Roman"/>
        <family val="1"/>
      </rPr>
      <t xml:space="preserve">
Предоставление ФГУП "Госкорпорация по ОрВД" субсидии на функционирование координационного центра Россия - НАТО</t>
    </r>
  </si>
  <si>
    <t>110 0408 2476563 800</t>
  </si>
  <si>
    <t>109 0408 2416079 800
109 0408 2416081 800
109 0408 2416080 800</t>
  </si>
  <si>
    <t>109 0408 24Б6418 400
109 0408 24Б2066 400</t>
  </si>
  <si>
    <t>107 0408 2439999 800</t>
  </si>
  <si>
    <r>
      <rPr>
        <b/>
        <i/>
        <sz val="10"/>
        <rFont val="Times New Roman"/>
        <family val="1"/>
      </rPr>
      <t>Контрольное событие программы 10.12.9.</t>
    </r>
    <r>
      <rPr>
        <sz val="10"/>
        <rFont val="Times New Roman"/>
        <family val="1"/>
      </rPr>
      <t xml:space="preserve">
Проектирование, создание и эксплуатация мостового перехода через р. Лена в районе г. Якутска" на основе концессионного соглашения о его финансировании, создании и эксплуатации,  завершены</t>
    </r>
  </si>
  <si>
    <t xml:space="preserve">107 0408 24Б2063 400
092
</t>
  </si>
  <si>
    <r>
      <rPr>
        <b/>
        <sz val="10"/>
        <rFont val="Times New Roman"/>
        <family val="1"/>
      </rPr>
      <t xml:space="preserve">Мероприятие 1.2.1.                        
</t>
    </r>
    <r>
      <rPr>
        <sz val="10"/>
        <rFont val="Times New Roman"/>
        <family val="1"/>
      </rPr>
      <t>Взнос в уставный капитал ОАО "РЖД" в целях реализации мероприятий по развитию транспортного комплекса Московского региона</t>
    </r>
  </si>
  <si>
    <r>
      <rPr>
        <b/>
        <i/>
        <sz val="10"/>
        <rFont val="Times New Roman"/>
        <family val="1"/>
      </rPr>
      <t>Контрольное событие  программы 1.2.1.1.</t>
    </r>
    <r>
      <rPr>
        <b/>
        <sz val="10"/>
        <rFont val="Times New Roman"/>
        <family val="1"/>
      </rPr>
      <t xml:space="preserve"> </t>
    </r>
    <r>
      <rPr>
        <sz val="10"/>
        <rFont val="Times New Roman"/>
        <family val="1"/>
      </rPr>
      <t xml:space="preserve"> 
Взнос в уставный капитал ОАО"РЖД" в целях реализации мероприятий по развитию транспортного комплекса Московского региона в 2014 году осуществлен</t>
    </r>
  </si>
  <si>
    <r>
      <t>Контрольное событие  программы 1.2.1.2.</t>
    </r>
    <r>
      <rPr>
        <b/>
        <sz val="10"/>
        <rFont val="Times New Roman"/>
        <family val="1"/>
      </rPr>
      <t xml:space="preserve"> 
</t>
    </r>
    <r>
      <rPr>
        <sz val="10"/>
        <rFont val="Times New Roman"/>
        <family val="1"/>
      </rPr>
      <t>Взнос в уставный капитал ОАО"РЖД" в целях реализации мероприятий по развитию транспортного комплекса Московского региона в 2015 году осуществлен</t>
    </r>
  </si>
  <si>
    <r>
      <rPr>
        <b/>
        <i/>
        <sz val="10"/>
        <rFont val="Times New Roman"/>
        <family val="1"/>
      </rPr>
      <t>Контрольное событие  программы 1.2.1.3.</t>
    </r>
    <r>
      <rPr>
        <b/>
        <sz val="10"/>
        <rFont val="Times New Roman"/>
        <family val="1"/>
      </rPr>
      <t xml:space="preserve"> 
</t>
    </r>
    <r>
      <rPr>
        <sz val="10"/>
        <rFont val="Times New Roman"/>
        <family val="1"/>
      </rPr>
      <t>В</t>
    </r>
    <r>
      <rPr>
        <b/>
        <sz val="10"/>
        <rFont val="Times New Roman"/>
        <family val="1"/>
      </rPr>
      <t>з</t>
    </r>
    <r>
      <rPr>
        <sz val="10"/>
        <rFont val="Times New Roman"/>
        <family val="1"/>
      </rPr>
      <t>нос в уставный капитал ОАО"РЖД" в целях реализации мероприятий по развитию транспортного комплекса Московского региона в 2016 году осуществлен</t>
    </r>
  </si>
  <si>
    <r>
      <rPr>
        <b/>
        <i/>
        <sz val="10"/>
        <rFont val="Times New Roman"/>
        <family val="1"/>
      </rPr>
      <t xml:space="preserve">Контрольное событие программы 1.2.1.4. </t>
    </r>
    <r>
      <rPr>
        <i/>
        <sz val="10"/>
        <rFont val="Times New Roman"/>
        <family val="1"/>
      </rPr>
      <t xml:space="preserve"> 
</t>
    </r>
    <r>
      <rPr>
        <sz val="10"/>
        <rFont val="Times New Roman"/>
        <family val="1"/>
      </rPr>
      <t>Строительство объекта "Малое кольцо Московской железной дороги (железнодорожная инфраструктура ОАО "РЖД")" завершено</t>
    </r>
  </si>
  <si>
    <r>
      <rPr>
        <b/>
        <i/>
        <sz val="10"/>
        <rFont val="Times New Roman"/>
        <family val="1"/>
      </rPr>
      <t xml:space="preserve">Контрольное событие программы 1.2.1.5. </t>
    </r>
    <r>
      <rPr>
        <i/>
        <sz val="10"/>
        <rFont val="Times New Roman"/>
        <family val="1"/>
      </rPr>
      <t xml:space="preserve"> 
</t>
    </r>
    <r>
      <rPr>
        <sz val="10"/>
        <rFont val="Times New Roman"/>
        <family val="1"/>
      </rPr>
      <t>Организация движения скоростных электропоездов на участке Москва - Новопеределкино (железнодорожная инфраструктура ОАО "РЖД")" завершена</t>
    </r>
  </si>
  <si>
    <r>
      <rPr>
        <b/>
        <i/>
        <sz val="10"/>
        <rFont val="Times New Roman"/>
        <family val="1"/>
      </rPr>
      <t xml:space="preserve">Контрольное событие программы 1.2.1.6. </t>
    </r>
    <r>
      <rPr>
        <i/>
        <sz val="10"/>
        <rFont val="Times New Roman"/>
        <family val="1"/>
      </rPr>
      <t xml:space="preserve"> 
</t>
    </r>
    <r>
      <rPr>
        <sz val="10"/>
        <rFont val="Times New Roman"/>
        <family val="1"/>
      </rPr>
      <t>Организация ускоренного движения электропоездов на участке Москва-пассажирская-Смоленская-Усово (железнодорожная инфраструктура ОАО "РЖД")" завершена</t>
    </r>
  </si>
  <si>
    <t>Обновление парка судов. Ввод в эксплуатацию в территориальных управлениях технических средств (патрульные суда, вертолеты и пр.) в  2014 году-6 ед., в 2015 году-6 ед., в 2016 году - 6 ед.</t>
  </si>
  <si>
    <t>Доля протяженности автомобильных дорог общего пользования федерального значения, соответствующих нормативным требованиям к транспортно-эксплуатационным показателям, на сети автомобильных дорог, находящихся в ведении Федерального дорожного агентства (кроме дорог, входящих в состав МТК) составит в 2014 году - 51,92%, в 2015 году -60,05%, в 2016 году - 66,62%</t>
  </si>
  <si>
    <t>Доля протяженности автомобильных дорог общего пользования федерального значения, соответствующих нормативным требованиям к транспортно-эксплуатационным показателям, на сети автомобильных дорог, находящихся в ведении Федерального дорожного агентства (входящих в состав МТК) составит  в 2014 году - 53,23%, в 2015 году -63,38%, в 2016 году - 72,8%</t>
  </si>
  <si>
    <t>Доведение доли протяженности автомобильных дорог общего пользования федерального значения, соответствующих нормативным требованиям к транспортно-эксплуатационным показателям, на сети автомобильных дорог, находящихся в ведении Федерального дорожного агентства   в 2020 году до 85,07%</t>
  </si>
  <si>
    <t>Росморречфлот                          
и.о. начальника Управления экономики и финансов
Митиогло А.М.</t>
  </si>
  <si>
    <r>
      <rPr>
        <b/>
        <i/>
        <sz val="10"/>
        <rFont val="Times New Roman"/>
        <family val="1"/>
      </rPr>
      <t xml:space="preserve">Контрольное событие  программы 1.1.1.1. </t>
    </r>
    <r>
      <rPr>
        <i/>
        <sz val="10"/>
        <rFont val="Times New Roman"/>
        <family val="1"/>
      </rPr>
      <t xml:space="preserve">
</t>
    </r>
    <r>
      <rPr>
        <sz val="10"/>
        <rFont val="Times New Roman"/>
        <family val="1"/>
      </rPr>
      <t>Договоры</t>
    </r>
    <r>
      <rPr>
        <i/>
        <sz val="10"/>
        <rFont val="Times New Roman"/>
        <family val="1"/>
      </rPr>
      <t xml:space="preserve"> </t>
    </r>
    <r>
      <rPr>
        <sz val="10"/>
        <rFont val="Times New Roman"/>
        <family val="1"/>
      </rPr>
      <t xml:space="preserve">  на предоставление субсидий на компенсацию потерь в доходах при перевозке пассажиров в поездах дальнего следования, на компенсацию потерь в доходах при перевозке обучающихся в поездах дальнего следования, на  компенсацию  потерь   в  доходах при регулировании  тарифов на услуги   железнодорожного  транспорта  по перевозкам пассажиров  в  пригородном  сообщении  в 2014 году заключены</t>
    </r>
  </si>
  <si>
    <r>
      <rPr>
        <b/>
        <i/>
        <sz val="10"/>
        <rFont val="Times New Roman"/>
        <family val="1"/>
      </rPr>
      <t xml:space="preserve">Контрольное событие  программы 1.1.1.2. 
</t>
    </r>
    <r>
      <rPr>
        <sz val="10"/>
        <rFont val="Times New Roman"/>
        <family val="1"/>
      </rPr>
      <t>Договоры  на предоставление субсидий на компенсацию потерь в доходах при перевозке пассажиров в поездах дальнего следования, на компенсацию потерь в доходах при перевозке обучающихся в поездах дальнего следования, на  компенсацию  потерь   в  доходах при регулировании  тарифов на услуги   железнодорожного  транспорта  по перевозкам пассажиров  в  пригородном  сообщении в 2015 году заключены</t>
    </r>
  </si>
  <si>
    <r>
      <rPr>
        <b/>
        <i/>
        <sz val="10"/>
        <rFont val="Times New Roman"/>
        <family val="1"/>
      </rPr>
      <t xml:space="preserve">Контрольное событие  программы 1.1.1.4. 
</t>
    </r>
    <r>
      <rPr>
        <sz val="10"/>
        <rFont val="Times New Roman"/>
        <family val="1"/>
      </rPr>
      <t>Субсидии на компенсацию потерь в доходах при перевозке пассажиров в поездах дальнего следования, на компенсацию потерь в доходах при перевозке обучающихся в поездах дальнего следования, на  компенсацию  потерь   в  доходах при регулировании  тарифов на услуги   железнодорожного  транспорта  по перевозкам пассажиров  в  пригородном  сообщении в 2014 году предоставлены</t>
    </r>
  </si>
  <si>
    <r>
      <rPr>
        <b/>
        <i/>
        <sz val="10"/>
        <rFont val="Times New Roman"/>
        <family val="1"/>
      </rPr>
      <t xml:space="preserve">Контрольное событие  программы 1.1.1.5.    </t>
    </r>
    <r>
      <rPr>
        <sz val="10"/>
        <rFont val="Times New Roman"/>
        <family val="1"/>
      </rPr>
      <t xml:space="preserve"> 
Субсидии на компенсацию потерь в доходах при перевозке пассажиров в поездах дальнего следования, на компенсацию потерь в доходах при перевозке обучающихся в поездах дальнего следования, на  компенсацию  потерь   в  доходах при регулировании  тарифов на услуги   железнодорожного  транспорта  по перевозкам пассажиров  в  пригородном  сообщении в 2015 году предоставлены</t>
    </r>
  </si>
  <si>
    <r>
      <rPr>
        <b/>
        <i/>
        <sz val="10"/>
        <rFont val="Times New Roman"/>
        <family val="1"/>
      </rPr>
      <t xml:space="preserve">Контрольное событие  программы 1.1.1.6. 
</t>
    </r>
    <r>
      <rPr>
        <sz val="10"/>
        <rFont val="Times New Roman"/>
        <family val="1"/>
      </rPr>
      <t>Субсидии на компенсацию потерь в доходах при перевозке пассажиров в поездах дальнего следования, на компенсацию потерь в доходах при перевозке обучающихся в поездах дальнего следования, на  компенсацию  потерь   в  доходах при регулировании  тарифов на услуги   железнодорожного  транспорта  по перевозкам пассажиров  в  пригородном  сообщении в 2016 году предоставлены</t>
    </r>
  </si>
  <si>
    <r>
      <rPr>
        <b/>
        <i/>
        <sz val="10"/>
        <rFont val="Times New Roman"/>
        <family val="1"/>
      </rPr>
      <t xml:space="preserve">Контрольное событие  программы 1.1.2. 1.   </t>
    </r>
    <r>
      <rPr>
        <i/>
        <sz val="10"/>
        <rFont val="Times New Roman"/>
        <family val="1"/>
      </rPr>
      <t xml:space="preserve"> 
</t>
    </r>
    <r>
      <rPr>
        <sz val="10"/>
        <rFont val="Times New Roman"/>
        <family val="1"/>
      </rPr>
      <t>Договор на оказание компенсации потерь в доходах при перевозке пассажиров из(в) Калининградскую область и обратно с перевозчиком на 2015 год заключен</t>
    </r>
  </si>
  <si>
    <r>
      <rPr>
        <b/>
        <i/>
        <sz val="10"/>
        <rFont val="Times New Roman"/>
        <family val="1"/>
      </rPr>
      <t xml:space="preserve">Контрольное событие  программы 1.1.2.2.    </t>
    </r>
    <r>
      <rPr>
        <sz val="10"/>
        <rFont val="Times New Roman"/>
        <family val="1"/>
      </rPr>
      <t xml:space="preserve">
Субсидии  на  компенсацию потерь в доходах при перевозке пассажиров из(в) Калининградскую область и обратно с перевозчиком в 2014 году предоставлены</t>
    </r>
  </si>
  <si>
    <r>
      <rPr>
        <b/>
        <i/>
        <sz val="10"/>
        <rFont val="Times New Roman"/>
        <family val="1"/>
      </rPr>
      <t xml:space="preserve">Контрольное событие  программы 1.1.2.3.    </t>
    </r>
    <r>
      <rPr>
        <i/>
        <sz val="10"/>
        <rFont val="Times New Roman"/>
        <family val="1"/>
      </rPr>
      <t xml:space="preserve"> </t>
    </r>
    <r>
      <rPr>
        <sz val="10"/>
        <rFont val="Times New Roman"/>
        <family val="1"/>
      </rPr>
      <t xml:space="preserve"> 
Субсидии  на  компенсацию потерь в доходах при перевозке пассажиров из(в) Калининградскую область и обратно с перевозчиком в 2015 году предоставлены</t>
    </r>
  </si>
  <si>
    <r>
      <rPr>
        <b/>
        <i/>
        <sz val="10"/>
        <rFont val="Times New Roman"/>
        <family val="1"/>
      </rPr>
      <t xml:space="preserve">Контрольное событие  программы 1.1.2.4.     </t>
    </r>
    <r>
      <rPr>
        <i/>
        <sz val="10"/>
        <rFont val="Times New Roman"/>
        <family val="1"/>
      </rPr>
      <t xml:space="preserve"> </t>
    </r>
    <r>
      <rPr>
        <sz val="10"/>
        <rFont val="Times New Roman"/>
        <family val="1"/>
      </rPr>
      <t xml:space="preserve"> 
Субсидии  на компенсацию потерь в доходах при перевозке пассажиров из(в) Калининградскую область и обратно с перевозчиком в 2016 году предоставлены</t>
    </r>
  </si>
  <si>
    <r>
      <rPr>
        <b/>
        <i/>
        <sz val="10"/>
        <rFont val="Times New Roman"/>
        <family val="1"/>
      </rPr>
      <t>Контрольное событие программы 2.1.3.1.</t>
    </r>
    <r>
      <rPr>
        <i/>
        <sz val="10"/>
        <rFont val="Times New Roman"/>
        <family val="1"/>
      </rPr>
      <t xml:space="preserve"> 
</t>
    </r>
    <r>
      <rPr>
        <sz val="10"/>
        <rFont val="Times New Roman"/>
        <family val="1"/>
      </rPr>
      <t>Переход на 100-процентное финансирование ремонта и содержания автомобильных дорог федерального значения по нормативам затрат, утвержденным Правительством Российской Федерации, осуществлен</t>
    </r>
  </si>
  <si>
    <r>
      <rPr>
        <b/>
        <sz val="10"/>
        <rFont val="Times New Roman"/>
        <family val="1"/>
      </rPr>
      <t>Мероприятие 2.2.1.</t>
    </r>
    <r>
      <rPr>
        <sz val="10"/>
        <rFont val="Times New Roman"/>
        <family val="1"/>
      </rPr>
      <t xml:space="preserve">                                                      
Обеспечение предоставления субсидий организациям для обновления парка автоколонн войскового типа</t>
    </r>
  </si>
  <si>
    <t>Росавтодор                                   
Руководитель Росавтодора                               
Старовойт Р.В.</t>
  </si>
  <si>
    <t>Росавтодор                                     
начальник Управления административно-кадровой и организационной работы  
Тимофеев В.В.</t>
  </si>
  <si>
    <t>Росавтодор                                  
начальник Управления административно-кадровой и организационной работы  
Тимофеев В.В.</t>
  </si>
  <si>
    <t>Росавтодор                          
Руководитель  Росавтодора                         
Старовойт Р.В.</t>
  </si>
  <si>
    <t>Росавтодор                                   
заместитель руководителя Росавтодора                                 
Астахов И.Г.</t>
  </si>
  <si>
    <t>Росавтодор                                    
руководитель Росавтодора                                   
Старовойт Р.В.</t>
  </si>
  <si>
    <t>Росавтодор                                   
заместитель руководителя Росавтодора                                   
Астахов И.Г.</t>
  </si>
  <si>
    <r>
      <t xml:space="preserve">Контрольное событие программы 3.4.1.1.   
</t>
    </r>
    <r>
      <rPr>
        <sz val="10"/>
        <rFont val="Times New Roman"/>
        <family val="1"/>
      </rPr>
      <t>Субсидии на возмещение организациям недополученных доходов от предоставления услуг по аэропортовому и наземному обеспечению полетов воздушных судов пользователей воздушного пространства в 2014 году предоставлены</t>
    </r>
  </si>
  <si>
    <r>
      <t xml:space="preserve">Контрольное событие программы 3.4.1.2.   
</t>
    </r>
    <r>
      <rPr>
        <sz val="10"/>
        <rFont val="Times New Roman"/>
        <family val="1"/>
      </rPr>
      <t>Субсидии на возмещение организациям недополученных доходов от предоставления услуг по аэропортовому и наземному обеспечению полетов воздушных судов пользователей воздушного пространства в 2015 году предоставлены</t>
    </r>
  </si>
  <si>
    <r>
      <t xml:space="preserve">Контрольное событие программы 3.4.1.3.   
</t>
    </r>
    <r>
      <rPr>
        <sz val="10"/>
        <rFont val="Times New Roman"/>
        <family val="1"/>
      </rPr>
      <t>Субсидии на возмещение организациям недополученных доходов от предоставления услуг по аэропортовому и наземному обеспечению полетов воздушных судов пользователей воздушного пространства в 2016 году предоставлены</t>
    </r>
  </si>
  <si>
    <r>
      <rPr>
        <b/>
        <sz val="10"/>
        <rFont val="Times New Roman"/>
        <family val="1"/>
      </rPr>
      <t xml:space="preserve">Мероприятие 4.1.1.                     </t>
    </r>
    <r>
      <rPr>
        <sz val="10"/>
        <rFont val="Times New Roman"/>
        <family val="1"/>
      </rPr>
      <t xml:space="preserve">                             
Предоставление субсидий из федерального бюджета на возмещение затрат, связанных с выполнением задач (функций) по выполнению мероприятий по несению аварийно-спасательной готовности</t>
    </r>
  </si>
  <si>
    <r>
      <rPr>
        <b/>
        <i/>
        <sz val="10"/>
        <rFont val="Times New Roman"/>
        <family val="1"/>
      </rPr>
      <t>Контрольное событие программы 4.1.1.1.</t>
    </r>
    <r>
      <rPr>
        <i/>
        <sz val="10"/>
        <rFont val="Times New Roman"/>
        <family val="1"/>
      </rPr>
      <t xml:space="preserve"> 
</t>
    </r>
    <r>
      <rPr>
        <sz val="10"/>
        <rFont val="Times New Roman"/>
        <family val="1"/>
      </rPr>
      <t>Соглашения на предоставление субсидий на возмещение затрат, связанных с выполнением задач (функций) по  несению аварийно-спасательной готовности в 2014 году, заключены</t>
    </r>
  </si>
  <si>
    <r>
      <rPr>
        <b/>
        <i/>
        <sz val="10"/>
        <rFont val="Times New Roman"/>
        <family val="1"/>
      </rPr>
      <t>Контрольное событие программы 4.1.1.2.</t>
    </r>
    <r>
      <rPr>
        <i/>
        <sz val="10"/>
        <rFont val="Times New Roman"/>
        <family val="1"/>
      </rPr>
      <t xml:space="preserve"> 
</t>
    </r>
    <r>
      <rPr>
        <sz val="10"/>
        <rFont val="Times New Roman"/>
        <family val="1"/>
      </rPr>
      <t>Соглашения на предоставление субсидий на возмещение затрат, связанных с выполнением задач (функций) по  несению аварийно-спасательной готовности в 2015 году, заключены</t>
    </r>
  </si>
  <si>
    <r>
      <rPr>
        <b/>
        <i/>
        <sz val="10"/>
        <rFont val="Times New Roman"/>
        <family val="1"/>
      </rPr>
      <t>Контрольное событие программы 4.1.1.3.</t>
    </r>
    <r>
      <rPr>
        <i/>
        <sz val="10"/>
        <rFont val="Times New Roman"/>
        <family val="1"/>
      </rPr>
      <t xml:space="preserve"> 
</t>
    </r>
    <r>
      <rPr>
        <sz val="10"/>
        <rFont val="Times New Roman"/>
        <family val="1"/>
      </rPr>
      <t>Соглашения на предоставление субсидий на возмещение затрат, связанных с выполнением задач (функций) по  несению аварийно-спасательной готовности в 2016 году, заключены</t>
    </r>
  </si>
  <si>
    <r>
      <rPr>
        <b/>
        <i/>
        <sz val="10"/>
        <rFont val="Times New Roman"/>
        <family val="1"/>
      </rPr>
      <t>Контрольное событие программы 4.1.1.5.</t>
    </r>
    <r>
      <rPr>
        <i/>
        <sz val="10"/>
        <rFont val="Times New Roman"/>
        <family val="1"/>
      </rPr>
      <t xml:space="preserve"> 
</t>
    </r>
    <r>
      <rPr>
        <sz val="10"/>
        <rFont val="Times New Roman"/>
        <family val="1"/>
      </rPr>
      <t>Субсидии на возмещение затрат, связанных с выполнением задач (функций)  по несению аварийно-спасательной готовности в 2015 году, предоставлены</t>
    </r>
  </si>
  <si>
    <r>
      <rPr>
        <b/>
        <i/>
        <sz val="10"/>
        <rFont val="Times New Roman"/>
        <family val="1"/>
      </rPr>
      <t>Контрольное событие программы 4.1.1.6.</t>
    </r>
    <r>
      <rPr>
        <sz val="10"/>
        <rFont val="Times New Roman"/>
        <family val="1"/>
      </rPr>
      <t xml:space="preserve"> 
Субсидии на возмещение затрат, связанных с выполнением задач (функций)  по несению аварийно-спасательной готовности в 2016 году, предоставлены</t>
    </r>
  </si>
  <si>
    <r>
      <rPr>
        <b/>
        <sz val="10"/>
        <rFont val="Times New Roman"/>
        <family val="1"/>
      </rPr>
      <t>Мероприятие 4.1.2.</t>
    </r>
    <r>
      <rPr>
        <sz val="10"/>
        <rFont val="Times New Roman"/>
        <family val="1"/>
      </rPr>
      <t xml:space="preserve">                                 
Предоставление субсидий бюджетным учреждениям на выполнение государственного задания на оказание государственных  услуг (выполнение работ) в области поискового и аварийно-спасательного обеспечения судоходства</t>
    </r>
  </si>
  <si>
    <r>
      <rPr>
        <b/>
        <i/>
        <sz val="10"/>
        <rFont val="Times New Roman"/>
        <family val="1"/>
      </rPr>
      <t>Контрольное событие программы 4.1.2.1.</t>
    </r>
    <r>
      <rPr>
        <i/>
        <sz val="10"/>
        <rFont val="Times New Roman"/>
        <family val="1"/>
      </rPr>
      <t xml:space="preserve"> 
</t>
    </r>
    <r>
      <rPr>
        <sz val="10"/>
        <rFont val="Times New Roman"/>
        <family val="1"/>
      </rPr>
      <t>Соглашения  о предоставлении субсидий на выполнение государственного задания в области поискового и аварийно-спасательного обеспечения судоходства в 2014 году заключены</t>
    </r>
  </si>
  <si>
    <r>
      <rPr>
        <b/>
        <i/>
        <sz val="10"/>
        <rFont val="Times New Roman"/>
        <family val="1"/>
      </rPr>
      <t>Контрольное событие программы 4.1.2.2.</t>
    </r>
    <r>
      <rPr>
        <sz val="10"/>
        <rFont val="Times New Roman"/>
        <family val="1"/>
      </rPr>
      <t xml:space="preserve"> 
Соглашения  о предоставлении субсидий на выполнение государственного задания в области поискового и аварийно-спасательного обеспечения судоходства в 2015 году заключены</t>
    </r>
  </si>
  <si>
    <r>
      <rPr>
        <b/>
        <i/>
        <sz val="10"/>
        <rFont val="Times New Roman"/>
        <family val="1"/>
      </rPr>
      <t>Контрольное событие программы 4.1.2.3.</t>
    </r>
    <r>
      <rPr>
        <sz val="10"/>
        <rFont val="Times New Roman"/>
        <family val="1"/>
      </rPr>
      <t xml:space="preserve"> 
Соглашения  о предоставлении субсидий на выполнение государственного задания в области поискового и аварийно-спасательного обеспечения судоходства в 2016 году заключены</t>
    </r>
  </si>
  <si>
    <r>
      <rPr>
        <b/>
        <i/>
        <sz val="10"/>
        <rFont val="Times New Roman"/>
        <family val="1"/>
      </rPr>
      <t>Контрольное событие программы 4.2.1.2.</t>
    </r>
    <r>
      <rPr>
        <sz val="10"/>
        <rFont val="Times New Roman"/>
        <family val="1"/>
      </rPr>
      <t xml:space="preserve"> 
Соглашения на предоставление субсидий  по навигационно-гидрографическому обеспечению судоходства на трассах Севморпути в 2015 году заключены</t>
    </r>
  </si>
  <si>
    <r>
      <rPr>
        <b/>
        <i/>
        <sz val="10"/>
        <rFont val="Times New Roman"/>
        <family val="1"/>
      </rPr>
      <t>Контрольное событие программы 4.2.1.3.</t>
    </r>
    <r>
      <rPr>
        <sz val="10"/>
        <rFont val="Times New Roman"/>
        <family val="1"/>
      </rPr>
      <t xml:space="preserve"> 
Соглашения на предоставление субсидий  по навигационно-гидрографическому обеспечению судоходства на трассах Севморпути в 2016 году заключены</t>
    </r>
  </si>
  <si>
    <r>
      <rPr>
        <b/>
        <i/>
        <sz val="10"/>
        <rFont val="Times New Roman"/>
        <family val="1"/>
      </rPr>
      <t xml:space="preserve">Контрольное событие программы 4.3.1.1. 
</t>
    </r>
    <r>
      <rPr>
        <sz val="10"/>
        <rFont val="Times New Roman"/>
        <family val="1"/>
      </rPr>
      <t>Соглашения на предоставление субсидий ФГУП "Канал им.Москвы" в 2014 году заключены</t>
    </r>
  </si>
  <si>
    <r>
      <rPr>
        <b/>
        <i/>
        <sz val="10"/>
        <rFont val="Times New Roman"/>
        <family val="1"/>
      </rPr>
      <t xml:space="preserve">Контрольное событие программы 4.3.1.2. 
</t>
    </r>
    <r>
      <rPr>
        <sz val="10"/>
        <rFont val="Times New Roman"/>
        <family val="1"/>
      </rPr>
      <t>Соглашения на предоставление субсидий ФГУП "Канал им.Москвы" в 2015 году заключены</t>
    </r>
  </si>
  <si>
    <r>
      <rPr>
        <b/>
        <i/>
        <sz val="10"/>
        <rFont val="Times New Roman"/>
        <family val="1"/>
      </rPr>
      <t xml:space="preserve">Контрольное событие программы 4.3.1.3. 
</t>
    </r>
    <r>
      <rPr>
        <sz val="10"/>
        <rFont val="Times New Roman"/>
        <family val="1"/>
      </rPr>
      <t>Соглашения на предоставление субсидий ФГУП "Канал им.Москвы" в 2016 году заключены</t>
    </r>
  </si>
  <si>
    <r>
      <rPr>
        <b/>
        <i/>
        <sz val="10"/>
        <rFont val="Times New Roman"/>
        <family val="1"/>
      </rPr>
      <t xml:space="preserve">Контрольное событие программы 4.3.1.4. 
</t>
    </r>
    <r>
      <rPr>
        <sz val="10"/>
        <rFont val="Times New Roman"/>
        <family val="1"/>
      </rPr>
      <t>Субсидии ФГУП "Канал им.Москвы" в 2014 году  предоставлены</t>
    </r>
  </si>
  <si>
    <r>
      <rPr>
        <b/>
        <i/>
        <sz val="10"/>
        <rFont val="Times New Roman"/>
        <family val="1"/>
      </rPr>
      <t xml:space="preserve">Контрольное событие программы 4.3.1.5. 
</t>
    </r>
    <r>
      <rPr>
        <sz val="10"/>
        <rFont val="Times New Roman"/>
        <family val="1"/>
      </rPr>
      <t>Субсидии ФГУП "Канал им.Москвы" в 2015 году  предоставлены</t>
    </r>
  </si>
  <si>
    <r>
      <rPr>
        <b/>
        <i/>
        <sz val="10"/>
        <rFont val="Times New Roman"/>
        <family val="1"/>
      </rPr>
      <t xml:space="preserve">Контрольное событие программы 4.3.1.6. 
</t>
    </r>
    <r>
      <rPr>
        <sz val="10"/>
        <rFont val="Times New Roman"/>
        <family val="1"/>
      </rPr>
      <t xml:space="preserve">Субсидии ФГУП "Канал им.Москвы" в 2016 году  предоставлены </t>
    </r>
  </si>
  <si>
    <r>
      <rPr>
        <b/>
        <i/>
        <sz val="10"/>
        <rFont val="Times New Roman"/>
        <family val="1"/>
      </rPr>
      <t>Контрольное событие программы 4.3.2.1.</t>
    </r>
    <r>
      <rPr>
        <b/>
        <sz val="10"/>
        <rFont val="Times New Roman"/>
        <family val="1"/>
      </rPr>
      <t xml:space="preserve"> 
</t>
    </r>
    <r>
      <rPr>
        <sz val="10"/>
        <rFont val="Times New Roman"/>
        <family val="1"/>
      </rPr>
      <t xml:space="preserve">Соглашения на предоставление субсидий на обеспечение мероприятий по обводнению в 2014 году заключены </t>
    </r>
  </si>
  <si>
    <r>
      <rPr>
        <b/>
        <i/>
        <sz val="10"/>
        <rFont val="Times New Roman"/>
        <family val="1"/>
      </rPr>
      <t xml:space="preserve">Контрольное событие программы 4.3.2.2.    
</t>
    </r>
    <r>
      <rPr>
        <sz val="10"/>
        <rFont val="Times New Roman"/>
        <family val="1"/>
      </rPr>
      <t xml:space="preserve">Соглашения на предоставление субсидий на обеспечение мероприятий по обводнению в 2015 году заключены </t>
    </r>
  </si>
  <si>
    <r>
      <rPr>
        <b/>
        <i/>
        <sz val="10"/>
        <rFont val="Times New Roman"/>
        <family val="1"/>
      </rPr>
      <t xml:space="preserve">Контрольное событие программы 4.3.2.3.    
</t>
    </r>
    <r>
      <rPr>
        <sz val="10"/>
        <rFont val="Times New Roman"/>
        <family val="1"/>
      </rPr>
      <t xml:space="preserve">Соглашения на предоставление субсидий на обеспечение мероприятий по обводнению в 2016 году заключены </t>
    </r>
  </si>
  <si>
    <r>
      <rPr>
        <b/>
        <i/>
        <sz val="10"/>
        <rFont val="Times New Roman"/>
        <family val="1"/>
      </rPr>
      <t xml:space="preserve">Контрольное событие программы 4.3.2.4. 
</t>
    </r>
    <r>
      <rPr>
        <sz val="10"/>
        <rFont val="Times New Roman"/>
        <family val="1"/>
      </rPr>
      <t>Субсидии на обеспечение мероприятий по обводнению в 2014 году предоставлены</t>
    </r>
  </si>
  <si>
    <r>
      <rPr>
        <b/>
        <i/>
        <sz val="10"/>
        <rFont val="Times New Roman"/>
        <family val="1"/>
      </rPr>
      <t xml:space="preserve">Контрольное событие  программы 4.3.2.5. 
</t>
    </r>
    <r>
      <rPr>
        <sz val="10"/>
        <rFont val="Times New Roman"/>
        <family val="1"/>
      </rPr>
      <t>Субсидии на обеспечение мероприятий по обводнению в 2015 году предоставлены</t>
    </r>
  </si>
  <si>
    <r>
      <rPr>
        <b/>
        <i/>
        <sz val="10"/>
        <rFont val="Times New Roman"/>
        <family val="1"/>
      </rPr>
      <t xml:space="preserve">Контрольное событие программы 4.3.2.6. 
</t>
    </r>
    <r>
      <rPr>
        <sz val="10"/>
        <rFont val="Times New Roman"/>
        <family val="1"/>
      </rPr>
      <t>Субсидии на обеспечение мероприятий по обводнению в 2016 году предоставлены</t>
    </r>
  </si>
  <si>
    <r>
      <rPr>
        <b/>
        <i/>
        <sz val="10"/>
        <rFont val="Times New Roman"/>
        <family val="1"/>
      </rPr>
      <t xml:space="preserve">Контрольное событие программы 4.3.3.1. 
</t>
    </r>
    <r>
      <rPr>
        <sz val="10"/>
        <rFont val="Times New Roman"/>
        <family val="1"/>
      </rPr>
      <t xml:space="preserve">Соглашения на предоставление субсидий на выполнение работ по содержанию ВВП, обеспечению безопасности судоходства, содержанию СГТС, портовый контроль  в 2014 году  заключены </t>
    </r>
  </si>
  <si>
    <r>
      <t xml:space="preserve">Контрольное событие программы 4.3.3.2.
</t>
    </r>
    <r>
      <rPr>
        <sz val="10"/>
        <rFont val="Times New Roman"/>
        <family val="1"/>
      </rPr>
      <t xml:space="preserve">Соглашения на предоставление субсидий на выполнение работ по содержанию ВВП, обеспечению безопасности судоходства, содержанию СГТС, портовый контроль в 2015 году  заключены </t>
    </r>
  </si>
  <si>
    <r>
      <t xml:space="preserve">Контрольное событие программы 4.3.3.3.
</t>
    </r>
    <r>
      <rPr>
        <sz val="10"/>
        <rFont val="Times New Roman"/>
        <family val="1"/>
      </rPr>
      <t xml:space="preserve">Соглашения на предоставление субсидий на выполнение работ по содержанию ВВП, обеспечению безопасности судоходства, содержанию СГТС, портовый контроль в 2016 году  заключены </t>
    </r>
  </si>
  <si>
    <r>
      <rPr>
        <b/>
        <sz val="10"/>
        <rFont val="Times New Roman"/>
        <family val="1"/>
      </rPr>
      <t xml:space="preserve">Мероприятие 4.4.1.                                                  
</t>
    </r>
    <r>
      <rPr>
        <sz val="10"/>
        <rFont val="Times New Roman"/>
        <family val="1"/>
      </rPr>
      <t xml:space="preserve">Предоставление субсидий бюджетным учреждениям на реализацию  Федерального закона от 9 февраля 2007 года № 16-ФЗ "О транспортной безопасности" в сфере водного транспорта </t>
    </r>
  </si>
  <si>
    <r>
      <rPr>
        <b/>
        <i/>
        <sz val="10"/>
        <rFont val="Times New Roman"/>
        <family val="1"/>
      </rPr>
      <t>Контрольное событие программы 4.4.1.1.</t>
    </r>
    <r>
      <rPr>
        <b/>
        <sz val="10"/>
        <rFont val="Times New Roman"/>
        <family val="1"/>
      </rPr>
      <t xml:space="preserve"> 
</t>
    </r>
    <r>
      <rPr>
        <sz val="10"/>
        <rFont val="Times New Roman"/>
        <family val="1"/>
      </rPr>
      <t>Соглашения о предоставлении субсидий на реализацию Федерального закона от 9 февраля 2007 года № 16-ФЗ "О транспортной безопасности в сфере водного транспорта" в 2014 году  заключены</t>
    </r>
  </si>
  <si>
    <r>
      <rPr>
        <b/>
        <i/>
        <sz val="10"/>
        <rFont val="Times New Roman"/>
        <family val="1"/>
      </rPr>
      <t xml:space="preserve">Контрольное событие программы 4.4.1.2. 
</t>
    </r>
    <r>
      <rPr>
        <sz val="10"/>
        <rFont val="Times New Roman"/>
        <family val="1"/>
      </rPr>
      <t>Соглашения о предоставлении субсидий на реализацию Федерального закона от 9 февраля 2007 года № 16-ФЗ "О транспортной безопасности в сфере водного транспорта" в 2015 году  заключены</t>
    </r>
  </si>
  <si>
    <r>
      <rPr>
        <b/>
        <i/>
        <sz val="10"/>
        <rFont val="Times New Roman"/>
        <family val="1"/>
      </rPr>
      <t xml:space="preserve">Контрольное событие программы 4.4.1.3. 
</t>
    </r>
    <r>
      <rPr>
        <sz val="10"/>
        <rFont val="Times New Roman"/>
        <family val="1"/>
      </rPr>
      <t>Соглашения о предоставлении субсидий на реализацию Федерального закона от 9 февраля 2007 года № 16-ФЗ "О транспортной безопасности в сфере водного транспорта" в 2016 году  заключены</t>
    </r>
  </si>
  <si>
    <r>
      <rPr>
        <b/>
        <sz val="10"/>
        <rFont val="Times New Roman"/>
        <family val="1"/>
      </rPr>
      <t xml:space="preserve">Мероприятие 4.5.1.                                                     
</t>
    </r>
    <r>
      <rPr>
        <sz val="10"/>
        <rFont val="Times New Roman"/>
        <family val="1"/>
      </rPr>
      <t>Осуществление функций по реализации государственной политики, оказанию государственных услуг и управлению государственным имуществом в  установленной сфере деятельности</t>
    </r>
  </si>
  <si>
    <r>
      <t xml:space="preserve">Мероприятие 5.1.1.                                      </t>
    </r>
    <r>
      <rPr>
        <sz val="10"/>
        <rFont val="Times New Roman"/>
        <family val="1"/>
      </rPr>
      <t xml:space="preserve">  
Организация и осуществление  контроля и надзора в сфере транспорта</t>
    </r>
  </si>
  <si>
    <r>
      <rPr>
        <b/>
        <i/>
        <sz val="10"/>
        <rFont val="Times New Roman"/>
        <family val="1"/>
      </rPr>
      <t>Контрольное событие программы 5.1.1.1.</t>
    </r>
    <r>
      <rPr>
        <i/>
        <sz val="10"/>
        <rFont val="Times New Roman"/>
        <family val="1"/>
      </rPr>
      <t xml:space="preserve">
</t>
    </r>
    <r>
      <rPr>
        <sz val="10"/>
        <rFont val="Times New Roman"/>
        <family val="1"/>
      </rPr>
      <t xml:space="preserve"> Сводный план проведения плановых проверок (Центральный аппарат) в 2015 году сформирован и размещен на официальном сайте Генеральной прокуратуры Российской Федерации </t>
    </r>
  </si>
  <si>
    <r>
      <rPr>
        <b/>
        <i/>
        <sz val="10"/>
        <rFont val="Times New Roman"/>
        <family val="1"/>
      </rPr>
      <t>Контрольное событие программы 5.1.1.2.</t>
    </r>
    <r>
      <rPr>
        <i/>
        <sz val="10"/>
        <rFont val="Times New Roman"/>
        <family val="1"/>
      </rPr>
      <t xml:space="preserve">
</t>
    </r>
    <r>
      <rPr>
        <sz val="10"/>
        <rFont val="Times New Roman"/>
        <family val="1"/>
      </rPr>
      <t xml:space="preserve"> Сводный план проведения плановых проверок (Центральный аппарат) в 2016 году сформирован и размещен на официальном сайте Генеральной прокуратуры Российской Федерации </t>
    </r>
  </si>
  <si>
    <r>
      <rPr>
        <b/>
        <i/>
        <sz val="10"/>
        <rFont val="Times New Roman"/>
        <family val="1"/>
      </rPr>
      <t>Контрольное событие программы 5.1.1.3.</t>
    </r>
    <r>
      <rPr>
        <i/>
        <sz val="10"/>
        <rFont val="Times New Roman"/>
        <family val="1"/>
      </rPr>
      <t xml:space="preserve">
</t>
    </r>
    <r>
      <rPr>
        <sz val="10"/>
        <rFont val="Times New Roman"/>
        <family val="1"/>
      </rPr>
      <t xml:space="preserve"> Сводный план проведения плановых проверок (Центральный аппарат) в 2017 году сформирован и размещен на официальном сайте Генеральной прокуратуры Российской Федерации </t>
    </r>
  </si>
  <si>
    <r>
      <rPr>
        <b/>
        <i/>
        <sz val="10"/>
        <rFont val="Times New Roman"/>
        <family val="1"/>
      </rPr>
      <t>Контрольное событие программы 6.1.1.1.</t>
    </r>
    <r>
      <rPr>
        <i/>
        <sz val="10"/>
        <rFont val="Times New Roman"/>
        <family val="1"/>
      </rPr>
      <t xml:space="preserve">
</t>
    </r>
    <r>
      <rPr>
        <sz val="10"/>
        <rFont val="Times New Roman"/>
        <family val="1"/>
      </rPr>
      <t>Договор о предоставлении субсидии Государственной компании "Российские автомобильные дороги" в виде  Имущественного взноса Российской Федерации в 2014 году заключен</t>
    </r>
  </si>
  <si>
    <r>
      <rPr>
        <b/>
        <i/>
        <sz val="10"/>
        <rFont val="Times New Roman"/>
        <family val="1"/>
      </rPr>
      <t>Контрольное событие  программы 6.1.1.2.</t>
    </r>
    <r>
      <rPr>
        <i/>
        <sz val="10"/>
        <rFont val="Times New Roman"/>
        <family val="1"/>
      </rPr>
      <t xml:space="preserve">
</t>
    </r>
    <r>
      <rPr>
        <sz val="10"/>
        <rFont val="Times New Roman"/>
        <family val="1"/>
      </rPr>
      <t>Договор о предоставлении субсидии Государственной компании "Российские автомобильные дороги" в виде  Имущественного взноса Российской Федерации в 2015 году заключен</t>
    </r>
  </si>
  <si>
    <r>
      <rPr>
        <b/>
        <i/>
        <sz val="10"/>
        <rFont val="Times New Roman"/>
        <family val="1"/>
      </rPr>
      <t>Контрольное событие  программы 6.1.1.3.</t>
    </r>
    <r>
      <rPr>
        <i/>
        <sz val="10"/>
        <rFont val="Times New Roman"/>
        <family val="1"/>
      </rPr>
      <t xml:space="preserve">
</t>
    </r>
    <r>
      <rPr>
        <sz val="10"/>
        <rFont val="Times New Roman"/>
        <family val="1"/>
      </rPr>
      <t>Договор о предоставлении субсидии Государственной компании "Российские автомобильные дороги" в виде  Имущественного взноса Российской Федерации в 2016 году заключен</t>
    </r>
  </si>
  <si>
    <r>
      <rPr>
        <b/>
        <i/>
        <sz val="10"/>
        <rFont val="Times New Roman"/>
        <family val="1"/>
      </rPr>
      <t>Контрольное событие программы 6.1.1.4.</t>
    </r>
    <r>
      <rPr>
        <i/>
        <sz val="10"/>
        <rFont val="Times New Roman"/>
        <family val="1"/>
      </rPr>
      <t xml:space="preserve">
</t>
    </r>
    <r>
      <rPr>
        <sz val="10"/>
        <rFont val="Times New Roman"/>
        <family val="1"/>
      </rPr>
      <t>Субсидии Государственной компании "Российские автомобильные дороги" в виде  Имущественного взноса Российской Федерации в 2014 году предоставлены</t>
    </r>
  </si>
  <si>
    <r>
      <rPr>
        <b/>
        <i/>
        <sz val="10"/>
        <rFont val="Times New Roman"/>
        <family val="1"/>
      </rPr>
      <t>Контрольное событие программы 6.1.1.5.</t>
    </r>
    <r>
      <rPr>
        <i/>
        <sz val="10"/>
        <rFont val="Times New Roman"/>
        <family val="1"/>
      </rPr>
      <t xml:space="preserve">
</t>
    </r>
    <r>
      <rPr>
        <sz val="10"/>
        <rFont val="Times New Roman"/>
        <family val="1"/>
      </rPr>
      <t>Субсидии Государственной компании "Российские автомобильные дороги" в виде  Имущественного взноса Российской Федерации в 2015 году предоставлены</t>
    </r>
  </si>
  <si>
    <r>
      <rPr>
        <b/>
        <i/>
        <sz val="10"/>
        <rFont val="Times New Roman"/>
        <family val="1"/>
      </rPr>
      <t>Контрольное событие программы 6.1.1.6.</t>
    </r>
    <r>
      <rPr>
        <i/>
        <sz val="10"/>
        <rFont val="Times New Roman"/>
        <family val="1"/>
      </rPr>
      <t xml:space="preserve">
</t>
    </r>
    <r>
      <rPr>
        <sz val="10"/>
        <rFont val="Times New Roman"/>
        <family val="1"/>
      </rPr>
      <t>Субсидии Государственной компании "Российские автомобильные дороги" в виде  Имущественного взноса Российской Федерации в 2016 году предоставлены</t>
    </r>
  </si>
  <si>
    <r>
      <rPr>
        <b/>
        <i/>
        <sz val="10"/>
        <rFont val="Times New Roman"/>
        <family val="1"/>
      </rPr>
      <t>Контрольное событие программы 6.2.1.1.</t>
    </r>
    <r>
      <rPr>
        <i/>
        <sz val="10"/>
        <rFont val="Times New Roman"/>
        <family val="1"/>
      </rPr>
      <t xml:space="preserve">
</t>
    </r>
    <r>
      <rPr>
        <sz val="10"/>
        <rFont val="Times New Roman"/>
        <family val="1"/>
      </rPr>
      <t xml:space="preserve"> Договор о предоставлении субсидий Государственной компании "Российские автомобильные дороги"  на осуществление деятельности по доверительному управлению автомобильными дорогами Государственной компании в 2014 году заключен</t>
    </r>
  </si>
  <si>
    <r>
      <rPr>
        <b/>
        <i/>
        <sz val="10"/>
        <rFont val="Times New Roman"/>
        <family val="1"/>
      </rPr>
      <t>Контрольное событие программы 6.2.1.2.</t>
    </r>
    <r>
      <rPr>
        <i/>
        <sz val="10"/>
        <rFont val="Times New Roman"/>
        <family val="1"/>
      </rPr>
      <t xml:space="preserve">
</t>
    </r>
    <r>
      <rPr>
        <sz val="10"/>
        <rFont val="Times New Roman"/>
        <family val="1"/>
      </rPr>
      <t>Договор о предоставлении субсидий Государственной компании "Российские автомобильные дороги"  на осуществление деятельности по доверительному управлению автомобильными дорогами Государственной компании в 2015 году заключен</t>
    </r>
  </si>
  <si>
    <r>
      <rPr>
        <b/>
        <i/>
        <sz val="10"/>
        <rFont val="Times New Roman"/>
        <family val="1"/>
      </rPr>
      <t>Контрольное событие программы 6.2.1.5.</t>
    </r>
    <r>
      <rPr>
        <i/>
        <sz val="10"/>
        <rFont val="Times New Roman"/>
        <family val="1"/>
      </rPr>
      <t xml:space="preserve">
</t>
    </r>
    <r>
      <rPr>
        <sz val="10"/>
        <rFont val="Times New Roman"/>
        <family val="1"/>
      </rPr>
      <t>Субсидии Государственной компании "Российские автомобильные дороги"  на осуществление деятельности по доверительному управлению автомобильными дорогами Государственной компании в 2015 году предоставлены</t>
    </r>
  </si>
  <si>
    <r>
      <rPr>
        <b/>
        <i/>
        <sz val="10"/>
        <rFont val="Times New Roman"/>
        <family val="1"/>
      </rPr>
      <t>Контрольное событие программы 6.2.1.6.</t>
    </r>
    <r>
      <rPr>
        <i/>
        <sz val="10"/>
        <rFont val="Times New Roman"/>
        <family val="1"/>
      </rPr>
      <t xml:space="preserve">
</t>
    </r>
    <r>
      <rPr>
        <sz val="10"/>
        <rFont val="Times New Roman"/>
        <family val="1"/>
      </rPr>
      <t>Субсидии Государственной компании "Российские автомобильные дороги"  на осуществление деятельности по доверительному управлению автомобильными дорогами Государственной компании в 2016 году предоставлены</t>
    </r>
  </si>
  <si>
    <r>
      <rPr>
        <b/>
        <i/>
        <sz val="10"/>
        <rFont val="Times New Roman"/>
        <family val="1"/>
      </rPr>
      <t xml:space="preserve">Контрольное событие программы 8.1.1.1.
</t>
    </r>
    <r>
      <rPr>
        <sz val="10"/>
        <rFont val="Times New Roman"/>
        <family val="1"/>
      </rPr>
      <t xml:space="preserve">Законопроект "О внесении изменений в отдельные законодательные акты Российской Федерации (в части приведения в соответствие с положениями технического регламента «Безопасность автомобильных дорог»)"  представлен в Правительство Российской Федерации 
</t>
    </r>
  </si>
  <si>
    <r>
      <rPr>
        <b/>
        <i/>
        <sz val="10"/>
        <rFont val="Times New Roman"/>
        <family val="1"/>
      </rPr>
      <t xml:space="preserve">Контрольное событие программы  8.1.1.4. 
</t>
    </r>
    <r>
      <rPr>
        <sz val="10"/>
        <rFont val="Times New Roman"/>
        <family val="1"/>
      </rPr>
      <t xml:space="preserve">Стратегия развития внутреннего водного транспорта на период до 2030 года утверждена
</t>
    </r>
  </si>
  <si>
    <r>
      <rPr>
        <b/>
        <i/>
        <sz val="10"/>
        <rFont val="Times New Roman"/>
        <family val="1"/>
      </rPr>
      <t xml:space="preserve">Контрольное событие программы 8.1.1.5. 
</t>
    </r>
    <r>
      <rPr>
        <sz val="10"/>
        <rFont val="Times New Roman"/>
        <family val="1"/>
      </rPr>
      <t xml:space="preserve">Стратегия развития морской портовой инфраструктуры на период до 2030 года разработана
</t>
    </r>
  </si>
  <si>
    <r>
      <rPr>
        <b/>
        <i/>
        <sz val="10"/>
        <rFont val="Times New Roman"/>
        <family val="1"/>
      </rPr>
      <t xml:space="preserve">Контрольное событие программы  8.1.1.6. </t>
    </r>
    <r>
      <rPr>
        <i/>
        <sz val="10"/>
        <rFont val="Times New Roman"/>
        <family val="1"/>
      </rPr>
      <t xml:space="preserve">         </t>
    </r>
    <r>
      <rPr>
        <sz val="10"/>
        <rFont val="Times New Roman"/>
        <family val="1"/>
      </rPr>
      <t xml:space="preserve"> 
Соглашение о регулировании доступа к услугам железнодорожного транспорта, включая основы тарифной политики, в целях интеграции России в мировое транспортное пространство и реализации транзитного потенциала страны реализовано</t>
    </r>
  </si>
  <si>
    <r>
      <rPr>
        <b/>
        <i/>
        <sz val="10"/>
        <rFont val="Times New Roman"/>
        <family val="1"/>
      </rPr>
      <t xml:space="preserve">Контрольное событие программы 8.1.1.7. 
</t>
    </r>
    <r>
      <rPr>
        <sz val="10"/>
        <rFont val="Times New Roman"/>
        <family val="1"/>
      </rPr>
      <t>Прогноз социально-экономического развития Российской Федерации в части транспортного комплекса на 2015 год и плановый период 2016-2017 годов подготовлен</t>
    </r>
  </si>
  <si>
    <r>
      <rPr>
        <b/>
        <i/>
        <sz val="10"/>
        <rFont val="Times New Roman"/>
        <family val="1"/>
      </rPr>
      <t xml:space="preserve">Контрольное событие программы 8.1.1.8. 
</t>
    </r>
    <r>
      <rPr>
        <sz val="10"/>
        <rFont val="Times New Roman"/>
        <family val="1"/>
      </rPr>
      <t>Прогноз социально-экономического развития Российской Федерации в части транспортного комплекса на 2016 год и плановый период 2017-2018 годов подготовлен</t>
    </r>
  </si>
  <si>
    <r>
      <rPr>
        <b/>
        <i/>
        <sz val="10"/>
        <rFont val="Times New Roman"/>
        <family val="1"/>
      </rPr>
      <t xml:space="preserve">Контрольное событие программы 8.1.1.9. 
</t>
    </r>
    <r>
      <rPr>
        <sz val="10"/>
        <rFont val="Times New Roman"/>
        <family val="1"/>
      </rPr>
      <t>Прогноз социально-экономического развития Российской Федерации в части транспортного комплекса на 2017 год и плановый период 2018-2018 годов подготовлен</t>
    </r>
  </si>
  <si>
    <r>
      <rPr>
        <b/>
        <i/>
        <sz val="10"/>
        <rFont val="Times New Roman"/>
        <family val="1"/>
      </rPr>
      <t>Контрольное событие программы 8.1.1.10</t>
    </r>
    <r>
      <rPr>
        <sz val="10"/>
        <rFont val="Times New Roman"/>
        <family val="1"/>
      </rPr>
      <t>. 
Концепция формирования нормативной правовой базы и методов государственного регулирования, мотивирующих выполнение политики социальных транспортных стандартов на федеральном уровне, разработана</t>
    </r>
  </si>
  <si>
    <r>
      <rPr>
        <b/>
        <i/>
        <sz val="10"/>
        <rFont val="Times New Roman"/>
        <family val="1"/>
      </rPr>
      <t>Контрольное событие программы 8.1.1.11</t>
    </r>
    <r>
      <rPr>
        <sz val="10"/>
        <rFont val="Times New Roman"/>
        <family val="1"/>
      </rPr>
      <t>. 
Доклад о реализации мероприятий Транспортной стратегии Российской Федерации на период до 2030 года в сфере снижения негативного воздействия транспорта на окружающую среду подготовлен</t>
    </r>
  </si>
  <si>
    <t>Мероприятие 10.1.                                                             
Повышение конкурентоспособности международных транспортных коридоров</t>
  </si>
  <si>
    <r>
      <rPr>
        <b/>
        <i/>
        <sz val="10"/>
        <rFont val="Times New Roman"/>
        <family val="1"/>
      </rPr>
      <t>Контрольное событие программы 10.1.1.</t>
    </r>
    <r>
      <rPr>
        <i/>
        <sz val="10"/>
        <rFont val="Times New Roman"/>
        <family val="1"/>
      </rPr>
      <t xml:space="preserve">
</t>
    </r>
    <r>
      <rPr>
        <sz val="10"/>
        <rFont val="Times New Roman"/>
        <family val="1"/>
      </rPr>
      <t xml:space="preserve"> Проектная документация по комплексному развитию международного транспортного  коридора "Европа - Западный Китай" на территории Российской Федерации (на участке Санкт-Петербург - Казань - Оренбург - до границы с Республикой Казахстан) разработана. Заключение ФАУ "Главгосэкспертиза России" получено</t>
    </r>
  </si>
  <si>
    <r>
      <rPr>
        <b/>
        <i/>
        <sz val="10"/>
        <rFont val="Times New Roman"/>
        <family val="1"/>
      </rPr>
      <t xml:space="preserve">Контрольное событие программы 10.2.1. </t>
    </r>
    <r>
      <rPr>
        <sz val="10"/>
        <rFont val="Times New Roman"/>
        <family val="1"/>
      </rPr>
      <t xml:space="preserve">
Проектная документация по комплексному развитию Мурманского транспортного узла разработана. Заключение ФАУ "Главгосэкспертиза России"  получено</t>
    </r>
  </si>
  <si>
    <r>
      <rPr>
        <b/>
        <i/>
        <sz val="10"/>
        <rFont val="Times New Roman"/>
        <family val="1"/>
      </rPr>
      <t>Контрольное событие программы 10.2.2.</t>
    </r>
    <r>
      <rPr>
        <i/>
        <sz val="10"/>
        <rFont val="Times New Roman"/>
        <family val="1"/>
      </rPr>
      <t xml:space="preserve">
</t>
    </r>
    <r>
      <rPr>
        <sz val="10"/>
        <rFont val="Times New Roman"/>
        <family val="1"/>
      </rPr>
      <t>Строительство объектов железнодорожной инфраструктуры Новороссийского транспортного узла за счет федеральных средств (Строительство станции в районе разъезда 9 км Сев. Кавказской железной дороги) завершено</t>
    </r>
  </si>
  <si>
    <r>
      <rPr>
        <b/>
        <i/>
        <sz val="10"/>
        <rFont val="Times New Roman"/>
        <family val="1"/>
      </rPr>
      <t>Контрольное событие программы 10.2.3.</t>
    </r>
    <r>
      <rPr>
        <i/>
        <sz val="10"/>
        <rFont val="Times New Roman"/>
        <family val="1"/>
      </rPr>
      <t xml:space="preserve">
</t>
    </r>
    <r>
      <rPr>
        <sz val="10"/>
        <rFont val="Times New Roman"/>
        <family val="1"/>
      </rPr>
      <t>Строительство железнодорожных парков и развитие железнодорожной станции Новороссийск Северо-Кавказской железной дороги завершено</t>
    </r>
  </si>
  <si>
    <r>
      <rPr>
        <b/>
        <i/>
        <sz val="10"/>
        <rFont val="Times New Roman"/>
        <family val="1"/>
      </rPr>
      <t>Контрольное событие программы 10.2.4.</t>
    </r>
    <r>
      <rPr>
        <i/>
        <sz val="10"/>
        <rFont val="Times New Roman"/>
        <family val="1"/>
      </rPr>
      <t xml:space="preserve">
</t>
    </r>
    <r>
      <rPr>
        <sz val="10"/>
        <rFont val="Times New Roman"/>
        <family val="1"/>
      </rPr>
      <t>Проектная документация по созданию сухогрузного района морского порта Тамань разработана. Заключение ФАУ "Главгосэкспертиза России"  получено</t>
    </r>
  </si>
  <si>
    <r>
      <rPr>
        <b/>
        <i/>
        <sz val="10"/>
        <rFont val="Times New Roman"/>
        <family val="1"/>
      </rPr>
      <t>Контрольное событие программы 10.2.5.</t>
    </r>
    <r>
      <rPr>
        <i/>
        <sz val="10"/>
        <rFont val="Times New Roman"/>
        <family val="1"/>
      </rPr>
      <t xml:space="preserve">
</t>
    </r>
    <r>
      <rPr>
        <sz val="10"/>
        <rFont val="Times New Roman"/>
        <family val="1"/>
      </rPr>
      <t>Проектная документация  по развитию транспортного узла "Восточный-Находка" (Приморский край) разработана.  Заключение ФАУ "Главгосэкспертиза России"  получено</t>
    </r>
  </si>
  <si>
    <r>
      <rPr>
        <b/>
        <i/>
        <sz val="10"/>
        <rFont val="Times New Roman"/>
        <family val="1"/>
      </rPr>
      <t>Контрольное событие программы 10.2.6.</t>
    </r>
    <r>
      <rPr>
        <i/>
        <sz val="10"/>
        <rFont val="Times New Roman"/>
        <family val="1"/>
      </rPr>
      <t xml:space="preserve">
</t>
    </r>
    <r>
      <rPr>
        <sz val="10"/>
        <rFont val="Times New Roman"/>
        <family val="1"/>
      </rPr>
      <t>Строительство Свияжского межрегионального мультимодального логистического центра (Республика Татарстан) завершено</t>
    </r>
  </si>
  <si>
    <r>
      <rPr>
        <b/>
        <i/>
        <sz val="10"/>
        <rFont val="Times New Roman"/>
        <family val="1"/>
      </rPr>
      <t>Контрольное событие программы 10.2.7.</t>
    </r>
    <r>
      <rPr>
        <i/>
        <sz val="10"/>
        <rFont val="Times New Roman"/>
        <family val="1"/>
      </rPr>
      <t xml:space="preserve">
</t>
    </r>
    <r>
      <rPr>
        <sz val="10"/>
        <rFont val="Times New Roman"/>
        <family val="1"/>
      </rPr>
      <t>Проектная документация по созданию транспортной инфраструктуры для формирования комплексной транспортно-логистической системы г. Москвы и Московской области, в том числе создание Дмитровского межрегионального мультимодального логистического центра, разработана. Заключение ФАУ "Главгосэкспертиза России" получено</t>
    </r>
  </si>
  <si>
    <r>
      <rPr>
        <b/>
        <i/>
        <sz val="10"/>
        <rFont val="Times New Roman"/>
        <family val="1"/>
      </rPr>
      <t>Контрольное событие программы 10.4.1.</t>
    </r>
    <r>
      <rPr>
        <i/>
        <sz val="10"/>
        <rFont val="Times New Roman"/>
        <family val="1"/>
      </rPr>
      <t xml:space="preserve"> 
</t>
    </r>
    <r>
      <rPr>
        <sz val="10"/>
        <rFont val="Times New Roman"/>
        <family val="1"/>
      </rPr>
      <t xml:space="preserve">Строительство объекта "Строительство пускового комплекса Томмот - Якутск (Нижний Бестях) железнодорожной линии Беркакит - Томмот - Якутск в Республике Саха (Якутия)"   завершено </t>
    </r>
  </si>
  <si>
    <r>
      <rPr>
        <b/>
        <i/>
        <sz val="10"/>
        <rFont val="Times New Roman"/>
        <family val="1"/>
      </rPr>
      <t>Контрольное событие  программы 10.5.1.</t>
    </r>
    <r>
      <rPr>
        <sz val="10"/>
        <rFont val="Times New Roman"/>
        <family val="1"/>
      </rPr>
      <t xml:space="preserve">
Положительные заключения государственной экспертизы на проектную документацию, результаты инженерных изысканий и достоверность определения сметной стоимости по объекту "Комплексная реконструкция участка М.Горький -Котельниково - Тихорецкая - Крымская с обходом Краснодарского железнодорожного узла" получены</t>
    </r>
  </si>
  <si>
    <r>
      <rPr>
        <b/>
        <i/>
        <sz val="10"/>
        <rFont val="Times New Roman"/>
        <family val="1"/>
      </rPr>
      <t xml:space="preserve">Контрольное событие программы 10.6.1. 
</t>
    </r>
    <r>
      <rPr>
        <sz val="10"/>
        <rFont val="Times New Roman"/>
        <family val="1"/>
      </rPr>
      <t xml:space="preserve">Реконструкция автомобильной дороги "Колыма" (строящаяся дорога от Якутска до Магадана) км 603 - км 632 в Республике Саха (Якутия) завершена </t>
    </r>
  </si>
  <si>
    <r>
      <rPr>
        <b/>
        <i/>
        <sz val="10"/>
        <rFont val="Times New Roman"/>
        <family val="1"/>
      </rPr>
      <t>Контрольное событие программы 10.6.2.</t>
    </r>
    <r>
      <rPr>
        <sz val="10"/>
        <rFont val="Times New Roman"/>
        <family val="1"/>
      </rPr>
      <t xml:space="preserve"> 
Реконструкции автомобильной дороги Алагир (автомобильная дорога "Кавказ") -  Нижний Зарамаг до границы с Республикой Грузия, тоннель км 93+300 в Республике Северная Осетия - Алания завершена</t>
    </r>
  </si>
  <si>
    <r>
      <rPr>
        <b/>
        <i/>
        <sz val="10"/>
        <rFont val="Times New Roman"/>
        <family val="1"/>
      </rPr>
      <t>Контрольное событие программы 10.6.3.</t>
    </r>
    <r>
      <rPr>
        <i/>
        <sz val="10"/>
        <rFont val="Times New Roman"/>
        <family val="1"/>
      </rPr>
      <t xml:space="preserve"> </t>
    </r>
    <r>
      <rPr>
        <sz val="10"/>
        <rFont val="Times New Roman"/>
        <family val="1"/>
      </rPr>
      <t xml:space="preserve">
Реконструкция автомобильной дороги  М-9 "Балтия" - от Москвы через Волоколамск до границы с Латвийской Республикой (на Ригу) на участке 17+910 - км 83+068, Московская область II этап строительства  км 50+016 - км 82+878 завершена</t>
    </r>
  </si>
  <si>
    <r>
      <rPr>
        <b/>
        <i/>
        <sz val="10"/>
        <rFont val="Times New Roman"/>
        <family val="1"/>
      </rPr>
      <t>Контрольное событие программы 10.7.1.</t>
    </r>
    <r>
      <rPr>
        <i/>
        <sz val="10"/>
        <rFont val="Times New Roman"/>
        <family val="1"/>
      </rPr>
      <t xml:space="preserve"> </t>
    </r>
    <r>
      <rPr>
        <sz val="10"/>
        <rFont val="Times New Roman"/>
        <family val="1"/>
      </rPr>
      <t xml:space="preserve"> 
Реконструкция автомобильной дороги М-7 "Волга" от Москвы, через Владимир, Нижний Новгород, Казань до Уфы на участке км 1270+010 - км 1290+838 в Республике Башкортостан завершена</t>
    </r>
  </si>
  <si>
    <r>
      <rPr>
        <b/>
        <i/>
        <sz val="10"/>
        <rFont val="Times New Roman"/>
        <family val="1"/>
      </rPr>
      <t>Контрольное событие программы 10.7.2.</t>
    </r>
    <r>
      <rPr>
        <i/>
        <sz val="10"/>
        <rFont val="Times New Roman"/>
        <family val="1"/>
      </rPr>
      <t xml:space="preserve">  
</t>
    </r>
    <r>
      <rPr>
        <sz val="10"/>
        <rFont val="Times New Roman"/>
        <family val="1"/>
      </rPr>
      <t>Реконструкция автомобильной дороги М-5 "Урал" от Москвы через Рязань, Пензу, Самару, Уфу до Челябинска на участке км 1466+030 - км 1480+000 в Республике Башкортостан завершена</t>
    </r>
  </si>
  <si>
    <r>
      <rPr>
        <b/>
        <i/>
        <sz val="10"/>
        <rFont val="Times New Roman"/>
        <family val="1"/>
      </rPr>
      <t>Контрольное событие программы 10.7.3.</t>
    </r>
    <r>
      <rPr>
        <i/>
        <sz val="10"/>
        <rFont val="Times New Roman"/>
        <family val="1"/>
      </rPr>
      <t xml:space="preserve"> </t>
    </r>
    <r>
      <rPr>
        <sz val="10"/>
        <rFont val="Times New Roman"/>
        <family val="1"/>
      </rPr>
      <t xml:space="preserve"> 
Реконструкция автомобильной дороги М-5 "Урал" от Москвы через Рязань, Пензу, Самару, Уфу до Челябинска и подъезда к городу Ульяновску на участке км 213 - км 219+200 в Ульяновской области  завершена </t>
    </r>
  </si>
  <si>
    <r>
      <rPr>
        <b/>
        <i/>
        <sz val="10"/>
        <rFont val="Times New Roman"/>
        <family val="1"/>
      </rPr>
      <t>Контрольное событие программы 10.7.4.</t>
    </r>
    <r>
      <rPr>
        <sz val="10"/>
        <rFont val="Times New Roman"/>
        <family val="1"/>
      </rPr>
      <t xml:space="preserve"> 
Реконструкция автомобильной дороги "Амур" - строящаяся дорога от Читы через Невер, Свободный, Архару, Биробиджан до Хабаровска км 1780 - км 1800 в  Амурской  области завершена </t>
    </r>
  </si>
  <si>
    <r>
      <rPr>
        <b/>
        <i/>
        <sz val="10"/>
        <rFont val="Times New Roman"/>
        <family val="1"/>
      </rPr>
      <t>Контрольное событие программы 10.7.5.</t>
    </r>
    <r>
      <rPr>
        <i/>
        <sz val="10"/>
        <rFont val="Times New Roman"/>
        <family val="1"/>
      </rPr>
      <t xml:space="preserve"> </t>
    </r>
    <r>
      <rPr>
        <sz val="10"/>
        <rFont val="Times New Roman"/>
        <family val="1"/>
      </rPr>
      <t xml:space="preserve">
Строительство транспортной развязки на      км 43 автомобильной дороги А-105,  подъездная дорога от Москвы к аэропорту "Домодедово" в Московской области, завершено</t>
    </r>
  </si>
  <si>
    <r>
      <rPr>
        <b/>
        <i/>
        <sz val="10"/>
        <rFont val="Times New Roman"/>
        <family val="1"/>
      </rPr>
      <t xml:space="preserve">Контрольное событие программы 10.7.6. </t>
    </r>
    <r>
      <rPr>
        <sz val="10"/>
        <rFont val="Times New Roman"/>
        <family val="1"/>
      </rPr>
      <t xml:space="preserve"> 
Реконструкция автомобильной дороги М-7 "Волга" - от Москвы через Владимир, Нижний Новгород, Казань до Уфы на участке км 957+400 - км 970+400, Республика Татарстан завершена</t>
    </r>
  </si>
  <si>
    <t>Мероприятие 10.8.                                                          
Создание условий для формирования единой дорожной сети, круглогодично доступной для населения, путем предоставления субсидий бюджетам субъектов Российской Федерации на строительство и реконструкцию автомобильных дорог регионального и местного значения, имеющих общегосударственное значение</t>
  </si>
  <si>
    <r>
      <rPr>
        <b/>
        <i/>
        <sz val="10"/>
        <rFont val="Times New Roman"/>
        <family val="1"/>
      </rPr>
      <t>Контрольное событие программы 10.8.1.</t>
    </r>
    <r>
      <rPr>
        <i/>
        <sz val="10"/>
        <rFont val="Times New Roman"/>
        <family val="1"/>
      </rPr>
      <t xml:space="preserve"> 
</t>
    </r>
    <r>
      <rPr>
        <sz val="10"/>
        <rFont val="Times New Roman"/>
        <family val="1"/>
      </rPr>
      <t>Строительство и реконструкция объектов дорожного хозяйства регионального значения, необходимых для реализации проекта создания территориально обособленного комплекса для развития исследований и разработок и коммерциализации их результатов в Сколково Московской области,  завершены</t>
    </r>
  </si>
  <si>
    <r>
      <rPr>
        <b/>
        <i/>
        <sz val="10"/>
        <rFont val="Times New Roman"/>
        <family val="1"/>
      </rPr>
      <t>Контрольное событие программы 10.8.2.</t>
    </r>
    <r>
      <rPr>
        <i/>
        <sz val="10"/>
        <rFont val="Times New Roman"/>
        <family val="1"/>
      </rPr>
      <t xml:space="preserve">  
</t>
    </r>
    <r>
      <rPr>
        <sz val="10"/>
        <rFont val="Times New Roman"/>
        <family val="1"/>
      </rPr>
      <t>Строительство объектов автомобильных дорог регионального значения, позволяющих связать с действующими магистралями строящиеся  для военнослужащих жилые микрорайоны  в г. Подольске Московской области,  завершено</t>
    </r>
  </si>
  <si>
    <r>
      <rPr>
        <b/>
        <i/>
        <sz val="10"/>
        <rFont val="Times New Roman"/>
        <family val="1"/>
      </rPr>
      <t>Контрольное событие программы 10.8.3.</t>
    </r>
    <r>
      <rPr>
        <i/>
        <sz val="10"/>
        <rFont val="Times New Roman"/>
        <family val="1"/>
      </rPr>
      <t xml:space="preserve"> 
Строительство в г. Москве </t>
    </r>
    <r>
      <rPr>
        <sz val="10"/>
        <rFont val="Times New Roman"/>
        <family val="1"/>
      </rPr>
      <t>участка автодороги Москва - Санкт-Петербург (Северная рокада) от Бусиновской развязки до Фестивальной улицы завершено</t>
    </r>
  </si>
  <si>
    <r>
      <rPr>
        <b/>
        <i/>
        <sz val="10"/>
        <rFont val="Times New Roman"/>
        <family val="1"/>
      </rPr>
      <t>Контрольное событие программы 10.8.4.</t>
    </r>
    <r>
      <rPr>
        <sz val="10"/>
        <rFont val="Times New Roman"/>
        <family val="1"/>
      </rPr>
      <t xml:space="preserve"> 
Строительство 4-го автодорожного мостового перехода через реку Енисей в г. Красноярске на участке от ул. Дубровинского до ул. Свердловская завершено</t>
    </r>
  </si>
  <si>
    <r>
      <rPr>
        <b/>
        <i/>
        <sz val="10"/>
        <rFont val="Times New Roman"/>
        <family val="1"/>
      </rPr>
      <t>Контрольное событие программы 10.9.1.</t>
    </r>
    <r>
      <rPr>
        <i/>
        <sz val="10"/>
        <rFont val="Times New Roman"/>
        <family val="1"/>
      </rPr>
      <t xml:space="preserve"> </t>
    </r>
    <r>
      <rPr>
        <sz val="10"/>
        <rFont val="Times New Roman"/>
        <family val="1"/>
      </rPr>
      <t xml:space="preserve"> 
Субсидии бюджетам субъектов Российской Федерации на строительство и реконструкцию автомобильных дорог регионального и местного значения, направленных на прирост количества сельских населенных пунктов, обеспеченных круглогодичной связью по дорогам с твердым покрытием в 2014 году, предоставлены</t>
    </r>
  </si>
  <si>
    <r>
      <rPr>
        <b/>
        <i/>
        <sz val="10"/>
        <rFont val="Times New Roman"/>
        <family val="1"/>
      </rPr>
      <t>Контрольное событие программы 10.9.2.</t>
    </r>
    <r>
      <rPr>
        <i/>
        <sz val="10"/>
        <rFont val="Times New Roman"/>
        <family val="1"/>
      </rPr>
      <t xml:space="preserve">  
</t>
    </r>
    <r>
      <rPr>
        <sz val="10"/>
        <rFont val="Times New Roman"/>
        <family val="1"/>
      </rPr>
      <t>Субсидии бюджетам субъектов Российской Федерации на строительство и реконструкцию автомобильных дорог регионального и местного значения, направленных на прирост количества сельских населенных пунктов, обеспеченных круглогодичной связью по дорогам с твердым покрытием в 2015 году, предоставлены</t>
    </r>
  </si>
  <si>
    <r>
      <rPr>
        <b/>
        <i/>
        <sz val="10"/>
        <rFont val="Times New Roman"/>
        <family val="1"/>
      </rPr>
      <t>Контрольное событие программы 10.9.3.</t>
    </r>
    <r>
      <rPr>
        <i/>
        <sz val="10"/>
        <rFont val="Times New Roman"/>
        <family val="1"/>
      </rPr>
      <t xml:space="preserve"> 
</t>
    </r>
    <r>
      <rPr>
        <sz val="10"/>
        <rFont val="Times New Roman"/>
        <family val="1"/>
      </rPr>
      <t>Субсидии бюджетам субъектов Российской Федерации на строительство и реконструкцию автомобильных дорог регионального и местного значения, направленных на прирост количества сельских населенных пунктов, обеспеченных круглогодичной связью по дорогам с твердым покрытием в 2016 году, предоставлены</t>
    </r>
  </si>
  <si>
    <t>Мероприятие 10.10. 
Повышение надежности и безопасности движения по автомобильным дорогам федерального значения</t>
  </si>
  <si>
    <r>
      <rPr>
        <b/>
        <i/>
        <sz val="10"/>
        <rFont val="Times New Roman"/>
        <family val="1"/>
      </rPr>
      <t>Контрольное событие программы 10.10.1.</t>
    </r>
    <r>
      <rPr>
        <i/>
        <sz val="10"/>
        <rFont val="Times New Roman"/>
        <family val="1"/>
      </rPr>
      <t xml:space="preserve">  
</t>
    </r>
    <r>
      <rPr>
        <sz val="10"/>
        <rFont val="Times New Roman"/>
        <family val="1"/>
      </rPr>
      <t>Реконструкция моста через р.Демьянка на км 429+849 автомобильной дороги Тюмень - Ханты-Мансийск через Тобольск, Сургут, Нефтеюганск  в Тюменской области завершена</t>
    </r>
  </si>
  <si>
    <r>
      <rPr>
        <b/>
        <i/>
        <sz val="10"/>
        <rFont val="Times New Roman"/>
        <family val="1"/>
      </rPr>
      <t>Контрольное событие программы 10.11.1.</t>
    </r>
    <r>
      <rPr>
        <i/>
        <sz val="10"/>
        <rFont val="Times New Roman"/>
        <family val="1"/>
      </rPr>
      <t xml:space="preserve"> </t>
    </r>
    <r>
      <rPr>
        <sz val="10"/>
        <rFont val="Times New Roman"/>
        <family val="1"/>
      </rPr>
      <t xml:space="preserve"> 
Реализация Программы по разработке межгосударственных стандартов, в результате применения которых на добровольной основе обеспечивается соблюдение требований технического регламента Таможенного союза «Безопасность автомобильных дорог»  (ТР ТС 014/2011), завершена </t>
    </r>
  </si>
  <si>
    <r>
      <rPr>
        <b/>
        <i/>
        <sz val="10"/>
        <rFont val="Times New Roman"/>
        <family val="1"/>
      </rPr>
      <t xml:space="preserve">Контрольное событие программы 10.11.2. </t>
    </r>
    <r>
      <rPr>
        <i/>
        <sz val="10"/>
        <rFont val="Times New Roman"/>
        <family val="1"/>
      </rPr>
      <t xml:space="preserve"> 
</t>
    </r>
    <r>
      <rPr>
        <sz val="10"/>
        <rFont val="Times New Roman"/>
        <family val="1"/>
      </rPr>
      <t>Реализация Программы нормативно-технического обеспечения применения композиционных материалов в дорожном хозяйстве на 2012-2015 гг. завершена</t>
    </r>
  </si>
  <si>
    <r>
      <rPr>
        <b/>
        <i/>
        <sz val="10"/>
        <rFont val="Times New Roman"/>
        <family val="1"/>
      </rPr>
      <t>Контрольное событие программы 10.12.1.</t>
    </r>
    <r>
      <rPr>
        <i/>
        <sz val="10"/>
        <rFont val="Times New Roman"/>
        <family val="1"/>
      </rPr>
      <t xml:space="preserve"> </t>
    </r>
    <r>
      <rPr>
        <sz val="10"/>
        <rFont val="Times New Roman"/>
        <family val="1"/>
      </rPr>
      <t xml:space="preserve"> 
Меры, установленные на 2014 год для оснащения техническими средствами и устройствами обеспечения транспортной безопасности объектов дорожного хозяйства, завершены</t>
    </r>
  </si>
  <si>
    <r>
      <rPr>
        <b/>
        <i/>
        <sz val="10"/>
        <rFont val="Times New Roman"/>
        <family val="1"/>
      </rPr>
      <t>Контрольное событие программы 10.12.2.</t>
    </r>
    <r>
      <rPr>
        <i/>
        <sz val="10"/>
        <rFont val="Times New Roman"/>
        <family val="1"/>
      </rPr>
      <t xml:space="preserve"> 
</t>
    </r>
    <r>
      <rPr>
        <sz val="10"/>
        <rFont val="Times New Roman"/>
        <family val="1"/>
      </rPr>
      <t>Меры, установленные на 2015 год для оснащения техническими средствами и устройствами обеспечения транспортной безопасности объектов дорожного хозяйства, завершены</t>
    </r>
  </si>
  <si>
    <r>
      <rPr>
        <b/>
        <i/>
        <sz val="10"/>
        <rFont val="Times New Roman"/>
        <family val="1"/>
      </rPr>
      <t>Контрольное событие программы 10.12.3.</t>
    </r>
    <r>
      <rPr>
        <i/>
        <sz val="10"/>
        <rFont val="Times New Roman"/>
        <family val="1"/>
      </rPr>
      <t xml:space="preserve"> 
</t>
    </r>
    <r>
      <rPr>
        <sz val="10"/>
        <rFont val="Times New Roman"/>
        <family val="1"/>
      </rPr>
      <t>Меры, установленные на 2016 год для оснащения техническими средствами и устройствами обеспечения транспортной безопасности объектов дорожного хозяйства, завершены</t>
    </r>
  </si>
  <si>
    <r>
      <rPr>
        <b/>
        <i/>
        <sz val="10"/>
        <rFont val="Times New Roman"/>
        <family val="1"/>
      </rPr>
      <t>Контрольное событие программы 10.12.4.</t>
    </r>
    <r>
      <rPr>
        <i/>
        <sz val="10"/>
        <rFont val="Times New Roman"/>
        <family val="1"/>
      </rPr>
      <t xml:space="preserve"> 
</t>
    </r>
    <r>
      <rPr>
        <sz val="10"/>
        <rFont val="Times New Roman"/>
        <family val="1"/>
      </rPr>
      <t xml:space="preserve">Программа диагностики состояния автомобильных дорог на 2014 год завершена  </t>
    </r>
  </si>
  <si>
    <r>
      <rPr>
        <b/>
        <i/>
        <sz val="10"/>
        <rFont val="Times New Roman"/>
        <family val="1"/>
      </rPr>
      <t>Контрольное событие программы 10.12.5.</t>
    </r>
    <r>
      <rPr>
        <i/>
        <sz val="10"/>
        <rFont val="Times New Roman"/>
        <family val="1"/>
      </rPr>
      <t xml:space="preserve"> 
</t>
    </r>
    <r>
      <rPr>
        <sz val="10"/>
        <rFont val="Times New Roman"/>
        <family val="1"/>
      </rPr>
      <t xml:space="preserve">Программа диагностики состояния автомобильных дорог на 2015 год завершена  </t>
    </r>
  </si>
  <si>
    <r>
      <rPr>
        <b/>
        <i/>
        <sz val="10"/>
        <rFont val="Times New Roman"/>
        <family val="1"/>
      </rPr>
      <t>Контрольное событие программы 10.12.6.</t>
    </r>
    <r>
      <rPr>
        <i/>
        <sz val="10"/>
        <rFont val="Times New Roman"/>
        <family val="1"/>
      </rPr>
      <t xml:space="preserve"> 
</t>
    </r>
    <r>
      <rPr>
        <sz val="10"/>
        <rFont val="Times New Roman"/>
        <family val="1"/>
      </rPr>
      <t xml:space="preserve">Программа диагностики состояния автомобильных дорог на 2016 год завершена  </t>
    </r>
  </si>
  <si>
    <r>
      <rPr>
        <b/>
        <i/>
        <sz val="10"/>
        <rFont val="Times New Roman"/>
        <family val="1"/>
      </rPr>
      <t>Контрольное событие программы 10.12.7.</t>
    </r>
    <r>
      <rPr>
        <i/>
        <sz val="10"/>
        <rFont val="Times New Roman"/>
        <family val="1"/>
      </rPr>
      <t xml:space="preserve"> 
</t>
    </r>
    <r>
      <rPr>
        <sz val="10"/>
        <rFont val="Times New Roman"/>
        <family val="1"/>
      </rPr>
      <t xml:space="preserve">Работы в целях государственной регистрации прав на объекты недвижимости дорожного хозяйства федеральной собственности  завершены </t>
    </r>
  </si>
  <si>
    <r>
      <rPr>
        <b/>
        <i/>
        <sz val="10"/>
        <rFont val="Times New Roman"/>
        <family val="1"/>
      </rPr>
      <t xml:space="preserve">Контрольное событие программы 10.12.8.
</t>
    </r>
    <r>
      <rPr>
        <sz val="10"/>
        <rFont val="Times New Roman"/>
        <family val="1"/>
      </rPr>
      <t>Контракты на сопровождение государственных контрактов кредитными организациями, заключенных по состоянию на 1 января 2013 года,  завершены</t>
    </r>
  </si>
  <si>
    <r>
      <rPr>
        <b/>
        <i/>
        <sz val="10"/>
        <rFont val="Times New Roman"/>
        <family val="1"/>
      </rPr>
      <t xml:space="preserve">Контрольное событие  программы 10.14.1. </t>
    </r>
    <r>
      <rPr>
        <i/>
        <sz val="10"/>
        <rFont val="Times New Roman"/>
        <family val="1"/>
      </rPr>
      <t xml:space="preserve">
</t>
    </r>
    <r>
      <rPr>
        <sz val="10"/>
        <rFont val="Times New Roman"/>
        <family val="1"/>
      </rPr>
      <t>Реконструкция с последующей эксплуатацией на платной основе автомобильной дороги М-4 "Дон" на участке км 1091 - км 1119,5 в Ростовской области завершена</t>
    </r>
  </si>
  <si>
    <r>
      <rPr>
        <b/>
        <i/>
        <sz val="10"/>
        <rFont val="Times New Roman"/>
        <family val="1"/>
      </rPr>
      <t xml:space="preserve">Контрольное событие  программы 10.14.2. </t>
    </r>
    <r>
      <rPr>
        <i/>
        <sz val="10"/>
        <rFont val="Times New Roman"/>
        <family val="1"/>
      </rPr>
      <t xml:space="preserve">
</t>
    </r>
    <r>
      <rPr>
        <sz val="10"/>
        <rFont val="Times New Roman"/>
        <family val="1"/>
      </rPr>
      <t>Реконструкция с последующей эксплуатацией на платной основе автомобильной дороги М-4 "Дон" на участке км 1250 - км 1319, и км 1373 - км 1383 в  Краснодарском край завершена</t>
    </r>
  </si>
  <si>
    <r>
      <rPr>
        <b/>
        <i/>
        <sz val="10"/>
        <rFont val="Times New Roman"/>
        <family val="1"/>
      </rPr>
      <t xml:space="preserve">Контрольное событие  программы 10.14.4. </t>
    </r>
    <r>
      <rPr>
        <i/>
        <sz val="10"/>
        <rFont val="Times New Roman"/>
        <family val="1"/>
      </rPr>
      <t xml:space="preserve">
</t>
    </r>
    <r>
      <rPr>
        <sz val="10"/>
        <rFont val="Times New Roman"/>
        <family val="1"/>
      </rPr>
      <t>Строительство с последующей эксплуатацией на платной основе автомобильной дороги М-4 «Дон»  на участке км 517 - км 544 (с обходом населенных пунктов Н. Усмань и Рогачевка) в Воронежской области завершено</t>
    </r>
  </si>
  <si>
    <r>
      <rPr>
        <b/>
        <i/>
        <sz val="10"/>
        <rFont val="Times New Roman"/>
        <family val="1"/>
      </rPr>
      <t xml:space="preserve">Контрольное событие  программы 10.14.6. </t>
    </r>
    <r>
      <rPr>
        <i/>
        <sz val="10"/>
        <rFont val="Times New Roman"/>
        <family val="1"/>
      </rPr>
      <t xml:space="preserve">
</t>
    </r>
    <r>
      <rPr>
        <sz val="10"/>
        <rFont val="Times New Roman"/>
        <family val="1"/>
      </rPr>
      <t xml:space="preserve">Эксплуатация на платной основе автомобильной дороги  М-4 "Дон" на участках км 544 - км 633 в Воронежской области организована  </t>
    </r>
  </si>
  <si>
    <r>
      <rPr>
        <b/>
        <i/>
        <sz val="10"/>
        <rFont val="Times New Roman"/>
        <family val="1"/>
      </rPr>
      <t xml:space="preserve">Контрольное событие  программы 10.14.8. </t>
    </r>
    <r>
      <rPr>
        <sz val="10"/>
        <rFont val="Times New Roman"/>
        <family val="1"/>
      </rPr>
      <t xml:space="preserve">
Реконструкция автомобильной дороги  М-4  "Дон"  на участке км 588 - км 591 в Воронежской области завершена</t>
    </r>
  </si>
  <si>
    <r>
      <rPr>
        <b/>
        <i/>
        <sz val="10"/>
        <rFont val="Times New Roman"/>
        <family val="1"/>
      </rPr>
      <t xml:space="preserve">Контрольное событие  программы 10.14.9. </t>
    </r>
    <r>
      <rPr>
        <sz val="10"/>
        <rFont val="Times New Roman"/>
        <family val="1"/>
      </rPr>
      <t xml:space="preserve">
Строительство транспортной развязки на км 1346 автомагистрали М-4 "Дон",  Краснодарский край завершено</t>
    </r>
  </si>
  <si>
    <r>
      <rPr>
        <b/>
        <i/>
        <sz val="10"/>
        <rFont val="Times New Roman"/>
        <family val="1"/>
      </rPr>
      <t xml:space="preserve">Контрольное событие  программы 10.14.10. </t>
    </r>
    <r>
      <rPr>
        <b/>
        <sz val="10"/>
        <rFont val="Times New Roman"/>
        <family val="1"/>
      </rPr>
      <t xml:space="preserve">
</t>
    </r>
    <r>
      <rPr>
        <sz val="10"/>
        <rFont val="Times New Roman"/>
        <family val="1"/>
      </rPr>
      <t>Строительство транспортной развязки на автомобильной дороге М-4 "Дон" на участке  км  1442, Краснодарский край завершено</t>
    </r>
  </si>
  <si>
    <r>
      <rPr>
        <b/>
        <i/>
        <sz val="10"/>
        <rFont val="Times New Roman"/>
        <family val="1"/>
      </rPr>
      <t xml:space="preserve">Контрольное событие  программы 10.14.11. </t>
    </r>
    <r>
      <rPr>
        <sz val="10"/>
        <rFont val="Times New Roman"/>
        <family val="1"/>
      </rPr>
      <t xml:space="preserve">
Строительство  Молодогвардейской транспортной развязки завершено</t>
    </r>
  </si>
  <si>
    <r>
      <rPr>
        <b/>
        <i/>
        <sz val="10"/>
        <rFont val="Times New Roman"/>
        <family val="1"/>
      </rPr>
      <t xml:space="preserve">Контрольное событие  программы 10.14.12. </t>
    </r>
    <r>
      <rPr>
        <sz val="10"/>
        <rFont val="Times New Roman"/>
        <family val="1"/>
      </rPr>
      <t xml:space="preserve">
Реконструкция Бусиновской транспортной развязки завершена</t>
    </r>
  </si>
  <si>
    <r>
      <rPr>
        <b/>
        <i/>
        <sz val="10"/>
        <rFont val="Times New Roman"/>
        <family val="1"/>
      </rPr>
      <t xml:space="preserve">Контрольное событие  программы 10.14.13. </t>
    </r>
    <r>
      <rPr>
        <sz val="10"/>
        <rFont val="Times New Roman"/>
        <family val="1"/>
      </rPr>
      <t xml:space="preserve">
Строительство транспортной развязки на км 27 автомагистрали М-1 "Беларусь", Московская область завершено</t>
    </r>
  </si>
  <si>
    <r>
      <rPr>
        <b/>
        <i/>
        <sz val="10"/>
        <rFont val="Times New Roman"/>
        <family val="1"/>
      </rPr>
      <t xml:space="preserve">Контрольное событие  программы 10.14.14. </t>
    </r>
    <r>
      <rPr>
        <b/>
        <sz val="10"/>
        <rFont val="Times New Roman"/>
        <family val="1"/>
      </rPr>
      <t xml:space="preserve">
</t>
    </r>
    <r>
      <rPr>
        <sz val="10"/>
        <rFont val="Times New Roman"/>
        <family val="1"/>
      </rPr>
      <t>Строительство 2-й очереди транспортной развязки на пересечении подъезда к г. Зеленограду с существующей автомобильной дорогой М-10 "Россия" завершено</t>
    </r>
  </si>
  <si>
    <r>
      <rPr>
        <b/>
        <i/>
        <sz val="10"/>
        <rFont val="Times New Roman"/>
        <family val="1"/>
      </rPr>
      <t>Контрольное событие программы 11.2.1.</t>
    </r>
    <r>
      <rPr>
        <i/>
        <sz val="10"/>
        <rFont val="Times New Roman"/>
        <family val="1"/>
      </rPr>
      <t xml:space="preserve">
С</t>
    </r>
    <r>
      <rPr>
        <sz val="10"/>
        <rFont val="Times New Roman"/>
        <family val="1"/>
      </rPr>
      <t>троительство зданий и сооружений для размещения Приволжского авиационного поисково-спасательного центра с координационным центром поиска и спасания завершено</t>
    </r>
  </si>
  <si>
    <t>Обеспечение перевозок пассажиров из (в) Калининградской области в (из) другие регионы Российской Федерации с учетом мер государственной  поддержки в объеме: 2014 год - 501,2 тыс. человек, 2015 год -335,5 тыс. человек, в 2016 год - 304,4 тыс. человек</t>
  </si>
  <si>
    <t>Росжелдор                                                        
начальник Управления экономики и финансов                                          
Зяблицкий И.Ю.</t>
  </si>
  <si>
    <t>Росжелдор                                                        
заместитель руководителя Росжелдора                              
Луковников Е.В.</t>
  </si>
  <si>
    <t>Росжелдор                                                        
начальник Управления экономики и финансов                                                
Зяблицкий И.Ю.</t>
  </si>
  <si>
    <t>Росжелдор                                                       
заместитель руководителя Росжелдора                      
Луковников Е.В.</t>
  </si>
  <si>
    <t>Росжелдор                                                        
заместитель руководителя Росжелдора                   
Луковников Е.В.</t>
  </si>
  <si>
    <t>Росжелдор                                                       
заместитель руководителя Росжелдора                           
Луковников Е.В.</t>
  </si>
  <si>
    <t>Росжелдор                                                        
заместитель руководителя Росжелдора                    
Луковников Е.В.</t>
  </si>
  <si>
    <t>Росавтодор                                   
заместитель руководителя Росавтодора                           
Астахов И.Г.</t>
  </si>
  <si>
    <t>Росавтодор                                    
начальник Управления эксплуатации автомобильных дорог                                          
Ручьев П.В.</t>
  </si>
  <si>
    <t>Росавтодор                                  
заместитель руководителя Росавтодора                              
Астахов И.Г.</t>
  </si>
  <si>
    <t>№</t>
  </si>
  <si>
    <t>Ответственный исполнитель (ФОИВ/ФИО)</t>
  </si>
  <si>
    <t>Х</t>
  </si>
  <si>
    <t>Наименование ВЦП, основного мероприятия, мероприятия ФЦП, контрольного события программы</t>
  </si>
  <si>
    <t>Статус*</t>
  </si>
  <si>
    <t>Ожидаемый результат реализации мероприятия</t>
  </si>
  <si>
    <t xml:space="preserve">Срок начала реализации </t>
  </si>
  <si>
    <t>Срок окончания реализации (дата контрольного события)</t>
  </si>
  <si>
    <t>Код бюджетной классификации</t>
  </si>
  <si>
    <t>X</t>
  </si>
  <si>
    <t xml:space="preserve">Повышение эффективности реализации Программы в сфере железнодорожного транспорта </t>
  </si>
  <si>
    <r>
      <rPr>
        <b/>
        <sz val="10"/>
        <rFont val="Times New Roman"/>
        <family val="1"/>
      </rPr>
      <t>Мероприятие 1.3.1.</t>
    </r>
    <r>
      <rPr>
        <sz val="10"/>
        <rFont val="Times New Roman"/>
        <family val="1"/>
      </rPr>
      <t xml:space="preserve">
Осуществление функций по реализации государственной политики, оказанию государственных услуг и управлению государственным имуществом в  установленной сфере деятельности</t>
    </r>
  </si>
  <si>
    <t>Подпрограмма 1. Магистральный железнодорожный транспорт</t>
  </si>
  <si>
    <t xml:space="preserve">Повышение эффективности  реализации Программы в сфере дорожного хозяйства </t>
  </si>
  <si>
    <r>
      <rPr>
        <b/>
        <sz val="10"/>
        <rFont val="Times New Roman"/>
        <family val="1"/>
      </rPr>
      <t>Мероприятие 2.3.1.</t>
    </r>
    <r>
      <rPr>
        <sz val="10"/>
        <rFont val="Times New Roman"/>
        <family val="1"/>
      </rPr>
      <t xml:space="preserve">
Осуществление функций по реализации государственной политики, оказанию государственных услуг и управлению государственным имуществом в  установленной сфере деятельности </t>
    </r>
  </si>
  <si>
    <t xml:space="preserve">       Подпрограмма 3. Гражданская авиация и аэронавигационное обеспечение</t>
  </si>
  <si>
    <t>Росавиация
начальник Управления регулирования перевозок
Круглов А.А.</t>
  </si>
  <si>
    <t>Росавиация
начальник Управления экономики и программ развития
Шаромова В.В.</t>
  </si>
  <si>
    <r>
      <rPr>
        <b/>
        <sz val="10"/>
        <rFont val="Times New Roman"/>
        <family val="1"/>
      </rPr>
      <t>Мероприятие 3.1.3.</t>
    </r>
    <r>
      <rPr>
        <sz val="10"/>
        <rFont val="Times New Roman"/>
        <family val="1"/>
      </rPr>
      <t xml:space="preserve">
Предоставление субсидий на возмещение российским авиакомпаниям части затрат на уплату лизинговых платежей за воздушные суда, получаемые российскими авиакомпаниями от российских лизинговых компаний по договорам лизинга для осуществления внутренних региональных и местных воздушных перевозок, а так же  по договорам лизинга в 2002 - 2010 годах, и части затрат на уплату процентов по кредитам, полученным в российских кредитных организациях в 2002 - 2005 годах на приобретение российских воздушных судов</t>
    </r>
  </si>
  <si>
    <t>Обеспечение строительства  нового пассажирского терминала в аэропорту г. Владивостока</t>
  </si>
  <si>
    <t>Обеспечение перевозки пассажиров, заключивших договор воздушной перевозки с авиационным перевозчиком, в отношении которого принято решение о приостановлении действия сертификата эксплуатанта</t>
  </si>
  <si>
    <t>Основное мероприятие 3.2.
Государственная поддержка авиапредприятий, расположенных в районах Крайнего Севера  и приравненных к ним местностях</t>
  </si>
  <si>
    <t xml:space="preserve">Росавиация
заместитель руководителя Росавиации
Махов К.А. </t>
  </si>
  <si>
    <t>Сдерживание роста тарифов и повышение доступности услуг воздушного транспорта для населения в районах Крайнего Севера и приравненных к ним местностях</t>
  </si>
  <si>
    <r>
      <rPr>
        <b/>
        <sz val="10"/>
        <rFont val="Times New Roman"/>
        <family val="1"/>
      </rPr>
      <t>Мероприятие 3.2.1.</t>
    </r>
    <r>
      <rPr>
        <sz val="10"/>
        <rFont val="Times New Roman"/>
        <family val="1"/>
      </rPr>
      <t xml:space="preserve">
Предоставление субсидии аэропортам, расположенным в районах Крайнего Севера и приравненных к ним местностях</t>
    </r>
  </si>
  <si>
    <r>
      <rPr>
        <b/>
        <sz val="10"/>
        <rFont val="Times New Roman"/>
        <family val="1"/>
      </rPr>
      <t>Мероприятие 3.2.2.</t>
    </r>
    <r>
      <rPr>
        <sz val="10"/>
        <rFont val="Times New Roman"/>
        <family val="1"/>
      </rPr>
      <t xml:space="preserve">
Предоставление субсидии федеральным казенным предприятиям, расположенным в районах Крайнего Севера и приравненных к ним местностях</t>
    </r>
  </si>
  <si>
    <t>Основное мероприятие 3.3.
Обеспечение охвата территории Российской Федерации деятельностью специализированных поисково- и аварийно-спасательных служб на воздушном транспорте</t>
  </si>
  <si>
    <t xml:space="preserve">Росавиация
заместитель руководителя Росавиации
Ведерников А.В. </t>
  </si>
  <si>
    <r>
      <rPr>
        <b/>
        <sz val="10"/>
        <rFont val="Times New Roman"/>
        <family val="1"/>
      </rPr>
      <t>Мероприятие 3.3.1.</t>
    </r>
    <r>
      <rPr>
        <sz val="10"/>
        <rFont val="Times New Roman"/>
        <family val="1"/>
      </rPr>
      <t xml:space="preserve">
Реализация мер, направленных на поддержку  служб, осуществляющих поисково- и аварийно-спасательное обеспечение полетов </t>
    </r>
  </si>
  <si>
    <t>Основное мероприятие 3.4.
Возмещение расходов  за аэронавигационное обслуживание и услуги по аэропортовому и наземному обеспечению полетов воздушных судов пользователей воздушного пространства, освобожденных в соответствии с законодательством Российской Федерации от платы за них</t>
  </si>
  <si>
    <r>
      <rPr>
        <b/>
        <sz val="10"/>
        <rFont val="Times New Roman"/>
        <family val="1"/>
      </rPr>
      <t>Мероприятие 3.4.1.</t>
    </r>
    <r>
      <rPr>
        <sz val="10"/>
        <rFont val="Times New Roman"/>
        <family val="1"/>
      </rPr>
      <t xml:space="preserve">
Предоставление субсидий на возмещение организациям недополученных доходов от предоставления услуг по аэропортовому и наземному обеспечению полетов воздушных судов пользователей воздушного пространства</t>
    </r>
  </si>
  <si>
    <t>Обеспечение бесплатного аэропортового и наземного  обслуживания воздушных судов государственной авиации</t>
  </si>
  <si>
    <t>Основное мероприятие 3.5.
Создание условий для реализации подпрограммы «Гражданская авиация и аэронавигационное обеспечение»</t>
  </si>
  <si>
    <r>
      <rPr>
        <b/>
        <sz val="10"/>
        <rFont val="Times New Roman"/>
        <family val="1"/>
      </rPr>
      <t>Мероприятие 3.5.1.</t>
    </r>
    <r>
      <rPr>
        <sz val="10"/>
        <rFont val="Times New Roman"/>
        <family val="1"/>
      </rPr>
      <t xml:space="preserve">
Осуществление функций по реализации государственной политики, оказанию государственных услуг и управлению государственным имуществом в  установленной сфере деятельности </t>
    </r>
  </si>
  <si>
    <t>Обеспечение эффективности реализации мероприятий  Программы в сфере гражданской авиации и аэронавигационного обеспечения</t>
  </si>
  <si>
    <t>10.02.215</t>
  </si>
  <si>
    <t>Повышение эффективности реализации Программы в сфере водного транспорта</t>
  </si>
  <si>
    <t>Повышение безопасности населения на транспорте и устойчивости транспортной системы</t>
  </si>
  <si>
    <t>Обеспечение реализации программы деятельности Государственной компании «Автодор»</t>
  </si>
  <si>
    <t xml:space="preserve">Основное мероприятие 6.2.
Капитальный ремонт, ремонт и содержание автомобильных дорог федерального значения, переданных в доверительное управление Государственной компании "Российские автомобильные дороги"  </t>
  </si>
  <si>
    <t>Обеспечение эксплуатации автомобильных дорог, переданных в доверительное управление Государственной компании «Автодор»</t>
  </si>
  <si>
    <t xml:space="preserve">Повышение качества  транспортного обслуживания участников и гостей в период подготовки и проведения XXII Олимпийских зимних игр и XI Паралимпийских зимних игр 2014 года в г. Сочи" </t>
  </si>
  <si>
    <t>Привлечение в требуемом количестве круизных судов для организации проживания персонала и клиентских групп</t>
  </si>
  <si>
    <t xml:space="preserve"> подпрограмма «Автомобильные дороги» </t>
  </si>
  <si>
    <t>31.12.2014</t>
  </si>
  <si>
    <t>Росавиация
начальник Управления аэропортовой деятельности
Пчелин А.А.</t>
  </si>
  <si>
    <t>31.12.2015</t>
  </si>
  <si>
    <t>Повышение уровня защищенности объектов воздушного транспорта</t>
  </si>
  <si>
    <t>Росавиация
начальник Управления транспортной безопасности
Сапрыкин Ю.А.</t>
  </si>
  <si>
    <t xml:space="preserve">Росавиация
заместитель руководителя Росавиации
Сторчевой О.Г. </t>
  </si>
  <si>
    <t xml:space="preserve">Росавиация
руководитель Росавиации
Нерадько А.В. </t>
  </si>
  <si>
    <t>Повышение качества медицинского обслуживания летного состава и специалистов гражданской авиации</t>
  </si>
  <si>
    <t>подпрограмма "Гражданская авиация"</t>
  </si>
  <si>
    <t>подпрограмма "Государственный контроль и надзор контроль в сфере транспорта"</t>
  </si>
  <si>
    <t xml:space="preserve">Росавиация
начальник Управления организации авиационно-космического поиска и спасания    
Прусов С.А. </t>
  </si>
  <si>
    <t>Подпрограмма 2. Дорожное хозяйство</t>
  </si>
  <si>
    <t>Подпрограмма  5.  Надзор в сфере транспорта</t>
  </si>
  <si>
    <t>Подпрограмма 6.  Развитие скоростных автомобильных дорог на условиях государственно-частного партнерства</t>
  </si>
  <si>
    <t>подпрограмма  "Железнодорожный транспорт"</t>
  </si>
  <si>
    <t>Подпрограмма 4.  Морской и речной транспорт</t>
  </si>
  <si>
    <t>подпрограмма "Внутренний водный транспорт"</t>
  </si>
  <si>
    <t>подпрограмма "Морской транспорт"</t>
  </si>
  <si>
    <t>Основное мероприятие 4.1.                                         Поисковое и аварийно-спасательное обеспечение судоходства</t>
  </si>
  <si>
    <r>
      <rPr>
        <b/>
        <sz val="10"/>
        <rFont val="Times New Roman"/>
        <family val="1"/>
      </rPr>
      <t>Мероприятие 3.1.1.</t>
    </r>
    <r>
      <rPr>
        <sz val="10"/>
        <rFont val="Times New Roman"/>
        <family val="1"/>
      </rPr>
      <t xml:space="preserve">
Предоставление субсидий организациям воздушного транспорта в целях повышения доступности воздушных перевозок с Дальнего Востока в европейскую часть страны и в обратном направлении</t>
    </r>
  </si>
  <si>
    <t>Основное мероприятие 3.1.
Содействие повышению доступности воздушных перевозок населения, в том числе в части развития региональных и внутрирегиональных перевозок</t>
  </si>
  <si>
    <r>
      <rPr>
        <b/>
        <sz val="10"/>
        <rFont val="Times New Roman"/>
        <family val="1"/>
      </rPr>
      <t>Мероприятие 3.1.2.</t>
    </r>
    <r>
      <rPr>
        <sz val="10"/>
        <rFont val="Times New Roman"/>
        <family val="1"/>
      </rPr>
      <t xml:space="preserve">
Предоставление субсидий организациям воздушного транспорта в целях повышения доступности воздушных перевозок  из г. Калининграда в европейскую часть страны и в обратном направлении</t>
    </r>
  </si>
  <si>
    <t xml:space="preserve">Росавиация
заместитель руководителя 
Ведерников А.В. </t>
  </si>
  <si>
    <t>Общепрограммные мероприятия</t>
  </si>
  <si>
    <r>
      <rPr>
        <b/>
        <sz val="10"/>
        <rFont val="Times New Roman"/>
        <family val="1"/>
      </rPr>
      <t>Мероприятие 2.1.3.</t>
    </r>
    <r>
      <rPr>
        <sz val="10"/>
        <rFont val="Times New Roman"/>
        <family val="1"/>
      </rPr>
      <t xml:space="preserve">                                                  
Обеспечение деятельности по капитальному ремонту, ремонту и содержанию автомобильных дорог общего пользования федерального значения</t>
    </r>
  </si>
  <si>
    <r>
      <rPr>
        <b/>
        <sz val="10"/>
        <rFont val="Times New Roman"/>
        <family val="1"/>
      </rPr>
      <t>Мероприятие 1.1.1.</t>
    </r>
    <r>
      <rPr>
        <sz val="10"/>
        <rFont val="Times New Roman"/>
        <family val="1"/>
      </rPr>
      <t xml:space="preserve">                            
Предоставление субсидий организациям железнодорожного транспорта на компенсацию потерь в доходах по  пассажирским перевозкам в поездах дальнего следования в плацкартных и общих вагонах и потерь в доходах, возникающих в результате государственного регулирования тарифов на услуги по использованию инфраструктуры железнодорожного транспорта общего пользования, оказываемые при осуществлении перевозок пассажиров в пригородном сообщении</t>
    </r>
  </si>
  <si>
    <r>
      <rPr>
        <b/>
        <sz val="10"/>
        <rFont val="Times New Roman"/>
        <family val="1"/>
      </rPr>
      <t>Мероприятие 4.2.1.</t>
    </r>
    <r>
      <rPr>
        <sz val="10"/>
        <rFont val="Times New Roman"/>
        <family val="1"/>
      </rPr>
      <t xml:space="preserve"> 
Предоставление субсидий  на возмещение затрат, связанных с выполнением задач (функций) по навигационно-гидрографическому обеспечению судоходства на трассах Севморпути</t>
    </r>
  </si>
  <si>
    <r>
      <rPr>
        <b/>
        <sz val="10"/>
        <rFont val="Times New Roman"/>
        <family val="1"/>
      </rPr>
      <t>Мероприятие 4.3.2.</t>
    </r>
    <r>
      <rPr>
        <sz val="10"/>
        <rFont val="Times New Roman"/>
        <family val="1"/>
      </rPr>
      <t xml:space="preserve">
Предоставление субсидий из федерального бюджета на возмещение затрат, связанных с выполнением задач (функций) по обеспечению мероприятий по обводнению</t>
    </r>
  </si>
  <si>
    <r>
      <rPr>
        <b/>
        <sz val="10"/>
        <rFont val="Times New Roman"/>
        <family val="1"/>
      </rPr>
      <t>Мероприятие 4.3.3.</t>
    </r>
    <r>
      <rPr>
        <sz val="10"/>
        <rFont val="Times New Roman"/>
        <family val="1"/>
      </rPr>
      <t xml:space="preserve">
Предоставление субсидий бюджетным учреждениям на финансовое обеспечение выполнения государственного задания на выполнение работ по содержанию ВВП, обеспечению безопасности судоходства, содержанию СГТС, портовый контроль, приобретение бланков дипломов</t>
    </r>
  </si>
  <si>
    <r>
      <rPr>
        <b/>
        <sz val="10"/>
        <rFont val="Times New Roman"/>
        <family val="1"/>
      </rPr>
      <t>Мероприятие 6.1.1.</t>
    </r>
    <r>
      <rPr>
        <sz val="10"/>
        <rFont val="Times New Roman"/>
        <family val="1"/>
      </rPr>
      <t xml:space="preserve">
Предоставление субсидии Государственной компании "Российские автомобильные дороги"  в виде  Имущественного взноса Российской Федерации</t>
    </r>
  </si>
  <si>
    <r>
      <rPr>
        <b/>
        <sz val="10"/>
        <rFont val="Times New Roman"/>
        <family val="1"/>
      </rPr>
      <t>Мероприятие 3.1.4.</t>
    </r>
    <r>
      <rPr>
        <sz val="10"/>
        <rFont val="Times New Roman"/>
        <family val="1"/>
      </rPr>
      <t xml:space="preserve">
Предоставление субсидий закрытому акционерному обществу «Терминал Владивосток» на возмещение части затрат на уплату процентов по кредитам, полученным в государственной корпорации «Банк развития и внешнеэкономической деятельности (Внешэкономбанк)» в 2010 году на строительство нового пассажирского терминала в аэропорту г. Владивостока </t>
    </r>
  </si>
  <si>
    <t xml:space="preserve">Росавиация
заместитель руководителя Росавиации
Клим О.О. </t>
  </si>
  <si>
    <t xml:space="preserve">Росавиация
и.о. начальника Управления финансового обеспечения, бюджетного планирования и отчетности
Савина Г.Н. </t>
  </si>
  <si>
    <t>Росморречфлот
начальник Управления инвестиций и программ развития 
Макаров Р.Н.</t>
  </si>
  <si>
    <t>Росморречфлот
начальник Управления инвестиций и программ развития
Макаров Р.Н.</t>
  </si>
  <si>
    <r>
      <rPr>
        <b/>
        <sz val="10"/>
        <rFont val="Times New Roman"/>
        <family val="1"/>
      </rPr>
      <t>Мероприятие 3.4.2.</t>
    </r>
    <r>
      <rPr>
        <sz val="10"/>
        <rFont val="Times New Roman"/>
        <family val="1"/>
      </rPr>
      <t xml:space="preserve">
Предоставление ФГУП "Госкорпорация по ОрВД" субсидии на возмещение расходов за аэронавигационное обслуживание полетов воздушных судов пользователей воздушного пространства, освобожденных в соответствии с законодательством Российской Федерации</t>
    </r>
  </si>
  <si>
    <t>Росморречфлот                          заместитель руководителя Росморречфлота
Горелик С.П.</t>
  </si>
  <si>
    <t>Государственная компания "Автодор"
председатель правления 
 Кельбах С.В.</t>
  </si>
  <si>
    <t>Государственная компания "Автодор" 
первый заместитель председателя правления по технической политике 
Урманов И.А.</t>
  </si>
  <si>
    <t>Государственная компания "Автодор" 
председатель правления 
Кельбах С.В.</t>
  </si>
  <si>
    <t>Государственная компания "Автодор"
председатель правления 
Кельбах С.В.</t>
  </si>
  <si>
    <t>Росморречфлот
и.о. начальника Управления экономики и финансов
Митиогло А.М.</t>
  </si>
  <si>
    <t>Росморречфлот                       
и.о. начальника Управления экономики и финансов
Митиогло А.М.</t>
  </si>
  <si>
    <t xml:space="preserve">Федеральная целевая программа 10. Развитие транспортной системы России (2010-2020 годы) </t>
  </si>
  <si>
    <t>Мероприятие 10.2.                                                       
Обеспечение сбалансированного и эффективного развития транспортно-технологической инфраструктуры</t>
  </si>
  <si>
    <t xml:space="preserve">Мероприятие 10.6.                                       
Увеличение протяженности автомобильных дорог общего пользования федерального значения, находящихся в ведении Федерального дорожного агентства, соответствующих нормативным требованиям (кроме дорог, входящих в состав МТК)                                                                                </t>
  </si>
  <si>
    <t>Мероприятие 10.7.                                                         
Увеличение протяженности  автомобильных дорог общего пользования федерального значения, входящих в состав МТК и  находящихся в ведении Федерального дорожного агентства, соответствующих нормативным требованиям</t>
  </si>
  <si>
    <t>Мероприятие 10.9.                                            
Создание условий для формирования единой дорожной сети, круглогодично доступной для населения путем предоставления субсидий бюджетам субъектов Российской Федерации на строительство и реконструкцию автомобильных дорог регионального и местного значения, направленных на прирост количества сельских населенных пунктов, обеспеченных круглогодичной связью по дорогам с твердым покрытием</t>
  </si>
  <si>
    <t>Мероприятие 10.11.                                                          
Научно-техническое и инновационное обеспечение, техническое регулирование дорожного хозяйства</t>
  </si>
  <si>
    <t>Мероприятие 10.12.                                                          
Проведение обеспечивающих мероприятий для обеспечения устойчивости функционирования автомобильных дорог федерального значения, находящихся в ведении Федерального дорожного агентства в рамках расходов на прочие нужды по подпрограмме «Автомобильные дороги» федеральной целевой программы «Развитие транспортной системы России (2010-2015 годы)»</t>
  </si>
  <si>
    <t>Повышение эффективности управления ФЦП "Развитие транспортной системы России (2010-2020 годы)"</t>
  </si>
  <si>
    <t>Федеральная целевая программа  11 "Модернизация Единой системы организации воздушного движения Российской Федерации"  (2009-2020 годы)"</t>
  </si>
  <si>
    <t>Мероприятие 11.1.
Модернизация системы организации воздушного движения</t>
  </si>
  <si>
    <t xml:space="preserve">Мероприятие 11.2.
Развитие единой системы
авиационно-космического поиска и спасания
</t>
  </si>
  <si>
    <t>Мероприятие 11.3.
 Строительство позиций и установка доплеровских метеорологических локаторов в районе аэродромов</t>
  </si>
  <si>
    <t>Мероприятие 11.4. 
Техническое перевооружение авиационных метеорологических центров и станций</t>
  </si>
  <si>
    <t xml:space="preserve"> Научное обеспечение реализации Программы в 2014-2016 годах </t>
  </si>
  <si>
    <t>Обеспечение  эффективности деятельности Росжелдора в 2014-2016 годах</t>
  </si>
  <si>
    <t>Выполнение в соответствии с планом НИОКР в 2014-2016 годах научно-исследовательских и опытно-конструкторских работ необходимых для реализации  подпрограммы</t>
  </si>
  <si>
    <t>Выполнение мероприятий в рамках реализации Федерального закона от 9 февраля 2007 года № 16-ФЗ "О транспортной безопасности в сфере водного транспорта" в 2014-2016 годах</t>
  </si>
  <si>
    <t>Обеспечение  эффективности деятельности Росморречфлота в 2014-2016 годах</t>
  </si>
  <si>
    <t>Выполнение в соответствии с планом НИОКР в 2014-2016 годах научно-исследовательских и опытно-конструкторских работ, необходимых для реализации  подпрограммы</t>
  </si>
  <si>
    <t>Эффективное выполнение Минтрансом России функций по обеспечению реализации Программы в 2014- 2016 годах</t>
  </si>
  <si>
    <t>Завершение предусмотренных подпрограммой «Автомобильные дороги» ФЦП «Развитие транспортной системы России (2010-2020 годы)» в 2014-2016 годах  мер, направленных на обеспечение государственной регистрации и учета прав на земельные участки и объекты недвижимости дорожного хозяйства, информационное и правовое обеспечение, создание систем организации дорожного движения и автоматизированных систем управления движением, обеспечение транспортной безопасности объектов автомобильного транспорта и дорожного хозяйства</t>
  </si>
  <si>
    <t>Выполнение в соответствии с Планом НИОКР в 2014-2016 годах научно-исследовательских и опытно-конструкторских работ, необходимых для реализации подпрограммы</t>
  </si>
  <si>
    <t>Росжелдор                                                        
заместитель руководителя Росжелдора                      
Луковников Е.В.</t>
  </si>
  <si>
    <t>Основное мероприятие 1.1.                     
Компенсация потерь в доходах транспортных предприятий,  возникающих в результате государственного регулирования тарифов</t>
  </si>
  <si>
    <r>
      <rPr>
        <b/>
        <sz val="10"/>
        <rFont val="Times New Roman"/>
        <family val="1"/>
      </rPr>
      <t>Мероприятие 1.1.2.</t>
    </r>
    <r>
      <rPr>
        <sz val="10"/>
        <rFont val="Times New Roman"/>
        <family val="1"/>
      </rPr>
      <t xml:space="preserve">                              
Предоставления субсидий организациям в целях  создания условий для осуществления перевозок пассажиров в г. Калининград и обратно</t>
    </r>
  </si>
  <si>
    <t>Основное мероприятие 1.2.                  
Модернизация транспортной инфраструктуры железнодорожного транспорта</t>
  </si>
  <si>
    <t xml:space="preserve">Разработка 1 проекта
</t>
  </si>
  <si>
    <r>
      <rPr>
        <b/>
        <sz val="10"/>
        <rFont val="Times New Roman"/>
        <family val="1"/>
      </rPr>
      <t xml:space="preserve">Мероприятие 10.5.                                      </t>
    </r>
    <r>
      <rPr>
        <sz val="10"/>
        <rFont val="Times New Roman"/>
        <family val="1"/>
      </rPr>
      <t xml:space="preserve"> 
Строительство обходов железнодорожных узлов</t>
    </r>
  </si>
  <si>
    <t>Обеспечение эффективности деятельности Федерального дорожного агентства в 2014-2016 годах,  внедрение инновационных технологий, материалов, конструкций, машин и механизмов в  2014 году в количестве 100 ед., в 2015 году- 106 ед., в 2016 году - 112 ед.</t>
  </si>
  <si>
    <t>Доля протяженности  автомобильных дорог общего пользования федерального значения, находящихся в ведении Росавтодора, на которых  при реализации программ строительства (реконструкции), капитального ремонта и ремонта объектов предусмотрено применение инновационных технологий, материалов, конструкций машин и механизмов составит в 2014 году - 22,62%, в 2015 году - 22,83%, в 2016 году - 23,12%</t>
  </si>
  <si>
    <t>31.12.2016</t>
  </si>
  <si>
    <t>30.11.2015</t>
  </si>
  <si>
    <t>Росморречфлот
начальник Управления инвестиций и программ развития                         
Макаров Р.Н.</t>
  </si>
  <si>
    <t>Росморречфлот
начальник Управления инвестиций и программ развития                        
Макаров Р.Н.</t>
  </si>
  <si>
    <t>01.01.2014</t>
  </si>
  <si>
    <t xml:space="preserve">Развитие  объектов железнодорожного транспорта </t>
  </si>
  <si>
    <r>
      <rPr>
        <b/>
        <sz val="10"/>
        <rFont val="Times New Roman"/>
        <family val="1"/>
      </rPr>
      <t xml:space="preserve">Мероприятия 4.3.1.                                                   </t>
    </r>
    <r>
      <rPr>
        <sz val="10"/>
        <rFont val="Times New Roman"/>
        <family val="1"/>
      </rPr>
      <t xml:space="preserve"> 
Предоставление субсидий на возмещение затрат, связанных с выполнением задач (функций) по обеспечению безопасности судоходства на канале им. Москвы</t>
    </r>
  </si>
  <si>
    <t xml:space="preserve">Ространснадзор                      
заместитель руководителя Ространснадзора                                   
Лиясов  А.Н. 
</t>
  </si>
  <si>
    <t xml:space="preserve">Ространснадзор                                 
 начальник Финансового управления 
Соколова Е.А.
</t>
  </si>
  <si>
    <t xml:space="preserve">Транспортное обеспечение проведения Чемпионата мира по футболу ФИФА 2018 года </t>
  </si>
  <si>
    <r>
      <t>Мероприятие 10.13.</t>
    </r>
    <r>
      <rPr>
        <b/>
        <i/>
        <sz val="10"/>
        <rFont val="Times New Roman"/>
        <family val="1"/>
      </rPr>
      <t xml:space="preserve">
</t>
    </r>
    <r>
      <rPr>
        <b/>
        <sz val="10"/>
        <rFont val="Times New Roman"/>
        <family val="1"/>
      </rPr>
      <t xml:space="preserve">Развитие дорожной инфраструктуры для обеспечения Чемпионата мира по футболу ФИФА 2018 года </t>
    </r>
  </si>
  <si>
    <t xml:space="preserve">
31.12.2015</t>
  </si>
  <si>
    <t>Обеспечение технической оснащенности аварийно-спасательных служб на водном транспорте на уровне 49% в 2014 году, 50% в 2015 году, 51% в 2016 году</t>
  </si>
  <si>
    <t>Обеспечение технической оснащенности аварийно-спасательных служб на водном транспорте на уровне  49% в 2014 году, 50% в 2015 году, 51% в 2016 году</t>
  </si>
  <si>
    <t>Обеспечение технической оснащенности трасс Северного морского пути на уровне 39% в 2014 году, 39% в 2015 году, 39,5 % в 2016 году</t>
  </si>
  <si>
    <t>Повышение конкурентоспособности транспортной системы на основе комплексного развития международных транспортных коридоров, экспорт транспортных услуг составит в 2014 г. -18,7 млрд. долларов, 2015 г. -19,0 млрд. долларов, 2016 г.-19,5 млрд. долларов.</t>
  </si>
  <si>
    <t xml:space="preserve">Снижение доли судоходных гидротехнических сооружений, подлежащих декларированию безопасности, имеющих неудовлетворительный уровень безопасности до  18% в 2014 году, 16,8% в 2015 году,14,7% в 2016 году; имеющих опасный уровень безопасности -  1,2% в 2014 -2016 годах </t>
  </si>
  <si>
    <t xml:space="preserve"> Ввод в эксплуатацию после реконструкции 2-х взлетно-посадочных полос во внутрироссийских узловых аэропортах в 2014 году и 2 взлетно-посадочных полос в 2016 году
</t>
  </si>
  <si>
    <t>Повышение оправдываемости прогнозов погоды по аэродромам Российской Федерации до 87 % в 2014 году, 87,5% в 2015 году, 88,2% в 2016 году</t>
  </si>
  <si>
    <t>Сокращение времени поиска и спасания в 2014 году  до 200 мин., в 2015 году  до 190 мин, в 2016 году до 180 мин.</t>
  </si>
  <si>
    <t>Снижение количества происшествий на водном транспорте в 2014 году на 5% относительно уровня 2011 года, в 2015 году  на 6%, в 2016 году на 7,9%</t>
  </si>
  <si>
    <t xml:space="preserve">30.06.2014
</t>
  </si>
  <si>
    <t xml:space="preserve">30.06.2015
</t>
  </si>
  <si>
    <t xml:space="preserve">30.09.2014
</t>
  </si>
  <si>
    <r>
      <rPr>
        <b/>
        <sz val="10"/>
        <rFont val="Times New Roman"/>
        <family val="1"/>
      </rPr>
      <t>Мероприятие 3.3.2.</t>
    </r>
    <r>
      <rPr>
        <sz val="10"/>
        <rFont val="Times New Roman"/>
        <family val="1"/>
      </rPr>
      <t xml:space="preserve">
Предоставление субсидий авиационным предприятиям и организациям экспериментальной авиации на возмещение затрат при осуществлении ими поисково-спасательных операций (работ) и участии в их обеспечении</t>
    </r>
  </si>
  <si>
    <r>
      <rPr>
        <b/>
        <sz val="10"/>
        <rFont val="Times New Roman"/>
        <family val="1"/>
      </rPr>
      <t>Мероприятие 6.2.1.</t>
    </r>
    <r>
      <rPr>
        <sz val="10"/>
        <rFont val="Times New Roman"/>
        <family val="1"/>
      </rPr>
      <t xml:space="preserve">
Предоставление субсидий Государственной компании "Российские автомобильные дороги" на осуществление деятельности по доверительному управлению автомобильными дорогами Государственной компании</t>
    </r>
  </si>
  <si>
    <t>Мероприятие 10.14.
Развитие системы скоростных автомобильных дорог</t>
  </si>
  <si>
    <t xml:space="preserve">31.12.2016
</t>
  </si>
  <si>
    <t>Выполнение в полном объеме функций  по несению аварийно-спасательной готовности</t>
  </si>
  <si>
    <t xml:space="preserve">31.12.2015
</t>
  </si>
  <si>
    <t>Росавтодор                          Руководитель  Росавтодора                         
Старовойт Р.В.</t>
  </si>
  <si>
    <t>Ввод в действие информационно-аналитической системы предполагается в 2016 году</t>
  </si>
  <si>
    <t>Создание условий для приобретения организациями транспортных средств для пополнения автоколонн войскового типа в 2014 году -114 ед., 2015 году -109 ед., в 2016 году - 104 ед.</t>
  </si>
  <si>
    <t>Подпрограммы 9.  Развитие гражданского использования системы «ГЛОНАСС» на транспорте</t>
  </si>
  <si>
    <r>
      <rPr>
        <b/>
        <sz val="10"/>
        <rFont val="Times New Roman"/>
        <family val="1"/>
      </rPr>
      <t xml:space="preserve">Мероприятие 9.2.1.     </t>
    </r>
    <r>
      <rPr>
        <sz val="10"/>
        <rFont val="Times New Roman"/>
        <family val="1"/>
      </rPr>
      <t xml:space="preserve">                       
Предоставление субсидий субъектам Российской Федерации на создание  региональных информационно-навигационных систем</t>
    </r>
  </si>
  <si>
    <t>Подпрограммы 8.  Обеспечение реализации Программы</t>
  </si>
  <si>
    <t xml:space="preserve">Основное мероприятие 8.1.                                     
 Управление реализацией Программы </t>
  </si>
  <si>
    <r>
      <rPr>
        <b/>
        <sz val="10"/>
        <rFont val="Times New Roman"/>
        <family val="1"/>
      </rPr>
      <t xml:space="preserve">Мероприятие 8.1.1. </t>
    </r>
    <r>
      <rPr>
        <sz val="10"/>
        <rFont val="Times New Roman"/>
        <family val="1"/>
      </rPr>
      <t xml:space="preserve">                                                       
Реализация мер, направленных на выполнение Минтрансом России функций по  выработке государственной политики и нормативно-правовому регулированию в установленной сфере деятельности</t>
    </r>
  </si>
  <si>
    <r>
      <t xml:space="preserve">Мероприятие 8.1.2                                                                
</t>
    </r>
    <r>
      <rPr>
        <sz val="10"/>
        <rFont val="Times New Roman"/>
        <family val="1"/>
      </rPr>
      <t>Научное обеспечение реализации подпрограммы</t>
    </r>
  </si>
  <si>
    <t>Росавтодор                                    
заместитель руководителя                   
Костюк А.А.</t>
  </si>
  <si>
    <r>
      <rPr>
        <b/>
        <sz val="10"/>
        <rFont val="Times New Roman"/>
        <family val="1"/>
      </rPr>
      <t>Мероприятие 10.4.</t>
    </r>
    <r>
      <rPr>
        <sz val="10"/>
        <rFont val="Times New Roman"/>
        <family val="1"/>
      </rPr>
      <t xml:space="preserve">                                              
Строительство  дополнительных главных путей и новых железнодорожных линий </t>
    </r>
  </si>
  <si>
    <t>Росжелдор                                    
и.о. руководителя Росжелдора  
Чепец  В.Ю.</t>
  </si>
  <si>
    <t>2014 год</t>
  </si>
  <si>
    <t>2015 год</t>
  </si>
  <si>
    <t>2016 год</t>
  </si>
  <si>
    <t>(1)</t>
  </si>
  <si>
    <t>Повышение мобилизационной готовности за счет обновления 697  единиц автотранспортных средств за 2014-2020 годы</t>
  </si>
  <si>
    <t>Обеспечение бесплатного аэропортового и наземного  обслуживания воздушных судов государственной авиации в 2014-2016 годах</t>
  </si>
  <si>
    <t>Обеспечение бесплатного аэронавигационного обслуживания воздушных судов государственной авиации в 2014-2016 годах</t>
  </si>
  <si>
    <t>Обеспечение эффективности реализации мероприятий  Программы в сфере гражданской авиации и аэронавигационного обеспечения в 2014-2016 годах</t>
  </si>
  <si>
    <t>Обеспечение взаимодействия между Российской Федерацией и организацией Североатлантического договора (НАТО) в 2014-2016 годах</t>
  </si>
  <si>
    <t>Увеличение объемов  перевозки по Северному морскому пути в  2020 году до  63,7  млн.тонн</t>
  </si>
  <si>
    <t>Выполнение задач (функций) по обеспечению мероприятий по обводнению в 2014-2016 годах</t>
  </si>
  <si>
    <t>Выполнение государственного задания на выполнение работ по содержанию ВВП, обеспечению безопасности судоходства, содержанию СГТС, портовый контроль, приобретение бланков дипломов в 2014-2016 годах</t>
  </si>
  <si>
    <t xml:space="preserve">Выполнение мероприятий в рамках реализации Федерального закона от 9 февраля 2007 года № 16-ФЗ "О транспортной безопасности в сфере водного транспорта" </t>
  </si>
  <si>
    <t>Эффективное выполнение Минтрансом России функций по обеспечению реализации Программы</t>
  </si>
  <si>
    <t>092</t>
  </si>
  <si>
    <r>
      <rPr>
        <b/>
        <sz val="10"/>
        <rFont val="Times New Roman"/>
        <family val="1"/>
      </rPr>
      <t xml:space="preserve">Мероприятие 3.1.5.                                              
</t>
    </r>
    <r>
      <rPr>
        <sz val="10"/>
        <rFont val="Times New Roman"/>
        <family val="1"/>
      </rPr>
      <t>Предоставление</t>
    </r>
    <r>
      <rPr>
        <b/>
        <sz val="10"/>
        <rFont val="Times New Roman"/>
        <family val="1"/>
      </rPr>
      <t xml:space="preserve"> с</t>
    </r>
    <r>
      <rPr>
        <sz val="10"/>
        <rFont val="Times New Roman"/>
        <family val="1"/>
      </rPr>
      <t xml:space="preserve">убсидий авиационным перевозчикам для возмещения недополученных ими доходов в связи с обеспечением перевозки пассажиров, заключивших договор воздушной перевозки с авиационным перевозчиком, в отношении которого принято решение о приостановлении действия сертификата эксплуатанта </t>
    </r>
  </si>
  <si>
    <t>Обеспечение объема перевозок  пассажиров железнодорожным транспортом  в  2014 году - 1093,2 млн. человек, в 2015 году - 1112,3 млн. человек,  в 2016 году -  1189,8 млн. человек</t>
  </si>
  <si>
    <t>Росморречфлот                           
начальник Управления обеспечения судоходства 
Ушаков Д.В.,
и.о. начальника Управления экономики и финансов
 Митиогло А.М.</t>
  </si>
  <si>
    <t>Основное мероприятие 4.3.                                      
Обеспечение эксплуатации внутренних водных путей и гидротехнических сооружений</t>
  </si>
  <si>
    <t>Росморречфлот                            
и.о. начальника Управления экономики и финансов
Митиогло А.М.</t>
  </si>
  <si>
    <t>Росморречфлот                           
и.о. начальника Управления экономики и финансов
Митиогло А.М.</t>
  </si>
  <si>
    <t>Росморречфлот                          
заместитель руководителя Росморречфлота   
Горелик С.П.</t>
  </si>
  <si>
    <t>Росморречфлот                               
заместитель руководителя Росморречфлота    
Горелик С.П.</t>
  </si>
  <si>
    <t>Росморречфлот                        
заместитель руководителя Росморречфлота   
Горелик С.П.</t>
  </si>
  <si>
    <t xml:space="preserve">Росморречфлот                        
начальник Управления транспортной безопасности 
Трусов Н.К,            
и.о. начальника Управления экономики и финансов
Митиогло А.М. </t>
  </si>
  <si>
    <t>Росморречфлот                                 
заместитель руководителя Росморречфлота                     
Горелик С.П.</t>
  </si>
  <si>
    <t xml:space="preserve">Ространснадзор                     
заместитель руководителя Ространснадзора                                   
Лиясов  А.Н. 
</t>
  </si>
  <si>
    <t xml:space="preserve">Ространснадзор 
заместитель руководителя Ространснадзора                                  
 Лиясов  А.Н. 
</t>
  </si>
  <si>
    <t>Минтранс России                 
директор Департамента государственной политики в области автомобильного и городского пассажирского транспорта
Бакирей А.С.</t>
  </si>
  <si>
    <t>Минтранс России                          
заместитель Министра транспорта                               
Белозеров О.В.</t>
  </si>
  <si>
    <t>Минтранс России                                 
директор Департамента экономики и финансов                             
Горбачик Т.В.</t>
  </si>
  <si>
    <t>Минтранс России                          
директор Департамента государственной политики в области дорожного хозяйства                                     
Костюченко И.В.</t>
  </si>
  <si>
    <t>Минтранс России                             
директор Департамента государственной политики в области дорожного хозяйства                                      
Костюченко И.В.</t>
  </si>
  <si>
    <t>Минтранс России                         
директор Департамента  государственной   политики в области железнодорожного  транспорта                           
Петренко В.А.</t>
  </si>
  <si>
    <t>Минтранс России                           
директор Департамента государственной политики в области морского и речного транспорта                      
Пальников К.Г.</t>
  </si>
  <si>
    <t>Минтранс России                            
директор Департамента государственной политики в области морского и речного транспорта                            
Пальников К.Г.</t>
  </si>
  <si>
    <t>Минтранс России                        
директор Департамента  государственной   политики в области железнодорожного  транспорта                     
Петренко В.А.</t>
  </si>
  <si>
    <t>Минтранс России                                 
директор Департамента экономики и финансов                                
Горбачик Т.В.</t>
  </si>
  <si>
    <t>Минтранс России                                
директор Департамента экономики и финансов                                            
Горбачик Т.В.</t>
  </si>
  <si>
    <t>Минтранс России                        
директор Департамента программ развития                                               
Семенов А.К.</t>
  </si>
  <si>
    <t>Минтранс России                            
директор Департамента программ развития                                        
Семенов А.К.</t>
  </si>
  <si>
    <t>Минтранс России                          
заместитель Министра транспорта                               
Цыденов А.С.</t>
  </si>
  <si>
    <t>Минтранс России                     
заместитель Министра    транспорта                                            
Цыденов А.С.</t>
  </si>
  <si>
    <t>Минтранс России                     
заместитель Министра    транспорта                             
Цыденов А.С.</t>
  </si>
  <si>
    <t>Минтранс России                     
заместитель Министра    транспорта                      
Цыденов А.С.</t>
  </si>
  <si>
    <t>Росжелдор                                     
и.о. руководителя Росжелдора  
Чепец  В.Ю.</t>
  </si>
  <si>
    <t>Росжелдор                                                        
заместитель руководителя Росжелдора                          
Луковников Е.В.</t>
  </si>
  <si>
    <t>Росавтодор                                    
начальник Управления проектирования и строительства автомобильных дорог              
Лубаков Т.В.</t>
  </si>
  <si>
    <t>Росавтодор                                    
начальник Управления проектирования и строительства автомобильных дорог                                         
Лубаков Т.В.</t>
  </si>
  <si>
    <t>Росавтодор                                    
начальник Управления проектирования и строительства автомобильных дорог                
Лубаков Т.В.</t>
  </si>
  <si>
    <t>Росавтодор                                    
начальник Управления проектирования и строительства автомобильных дорог                  
Лубаков Т.В.</t>
  </si>
  <si>
    <t>Росавтодор                                    
начальник Управления проектирования и строительства автомобильных дорог                 
Лубаков Т.В.</t>
  </si>
  <si>
    <t>Росавтодор                                    
начальник Управления проектирования и строительства автомобильных дорог                      
Лубаков Т.В.</t>
  </si>
  <si>
    <t>Росавтодор                                    
заместитель руководителя Росавтодора                                       
Прокуронов Г.В.</t>
  </si>
  <si>
    <t>Росавтодор                                    
начальник Финансово-экономического управления Росавтодора                    
Цвигун И.Г.</t>
  </si>
  <si>
    <t>Росавтодор                                    
начальник Финансово-экономического управления Росавтодора                                           
Цвигун И.Г.</t>
  </si>
  <si>
    <t>Росавтодор                                    
заместитель руководителя Росавтодора                        
Прокуронов Г.В.</t>
  </si>
  <si>
    <t>Росавтодор                                    
начальник Финансово-экономического управления Росавтодора                                  
Цвигун И.Г.</t>
  </si>
  <si>
    <t>Росавтодор  
заместитель руководителя                   
Костюк А.А.</t>
  </si>
  <si>
    <t>Росавтодор                                               
начальник Управления проектирования и строительства автомобильных дорог                                             
Лубаков Т.В.</t>
  </si>
  <si>
    <t>Росавтодор                                      
начальник Управления проектирования и строительства автомобильных дорог                                                 
Лубаков Т.В.</t>
  </si>
  <si>
    <t>Росавтодор                                       
начальник Управления проектирования и строительства автомобильных дорог                                                 
Лубаков Т.В.</t>
  </si>
  <si>
    <t xml:space="preserve">Росавтодор                                    
руководитель                  
Старовойт  Р.В. </t>
  </si>
  <si>
    <t>Росавтодор                                           
начальник Управления транспортной безопасности                                   
Фаткуллин Р.Н.</t>
  </si>
  <si>
    <t>Росавтодор                                               
начальник Управления транспортной безопасности                                                
Фаткуллин Р.Н.</t>
  </si>
  <si>
    <t>Росавтодор 
начальник Управления эксплуатации автомобильных дорог            
Ручьев П.В.</t>
  </si>
  <si>
    <t>Росавтодор                                        
начальник Управления земельно-имущественных отношений
Лахин Ю.Ю.</t>
  </si>
  <si>
    <t>Росавтодор                                               
начальник Финансово-экономического управления Росавтодора                                                   
Цвигун И.Г.</t>
  </si>
  <si>
    <t>Росморречфлот                       
заместитель руководителя Росморречфлота                 
Горелик С.П.</t>
  </si>
  <si>
    <t>Росморречфлот                       
заместитель руководителя Росморречфлота                
 Вовк В.Н.</t>
  </si>
  <si>
    <t>Минтранс России                    
директор Департамента экономики и финансов             
Горбачик Т.В.</t>
  </si>
  <si>
    <t>Минтранс России                                 
директор Департамента программ развития                           
Семенов А.К.</t>
  </si>
  <si>
    <t>Росгидромет                                      
заместитель руководителя Росгидромета               
Макоско А.А.</t>
  </si>
  <si>
    <t>Росгидромет                                         
заместитель Руководителя Росгидромета                    
Макоско А.А.</t>
  </si>
  <si>
    <t xml:space="preserve">Росгидромет                                     
заместитель Руководителя Росгидромета                    
Макоско А.А. </t>
  </si>
  <si>
    <t xml:space="preserve">Росгидромет                                     
заместитель начальника Управления  гидрометеорологии и технического развития   
Степанов В.В.  </t>
  </si>
  <si>
    <t>Повышение доступности перевозок пассажиров железнодорожным транспортом</t>
  </si>
  <si>
    <t xml:space="preserve">Обеспечение перевозок пассажиров железнодорожным транспортом в городском и пригородном сообщении в Московском транспортном узле  в объеме в 2014 году -  120,9% в уровню 2011 года,  в 2015 - 125,8%, в 2016 - 134,0%
</t>
  </si>
  <si>
    <t>Ввод в эксплуатацию после реконструкции в 2016 году 2 взлетно-посадочных полос на крупных международных узловых аэропортах</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</si>
</sst>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_ ;\-#,##0.0\ "/>
    <numFmt numFmtId="166" formatCode="[$-419]mmmm\ yyyy;@"/>
    <numFmt numFmtId="167" formatCode="#,##0.00_ ;\-#,##0.00\ "/>
  </numFmts>
  <fonts count="42">
    <font>
      <sz val="10"/>
      <name val="Arial Cyr"/>
      <family val="0"/>
    </font>
    <font>
      <sz val="11"/>
      <color indexed="8"/>
      <name val="Calibri"/>
      <family val="2"/>
    </font>
    <font>
      <sz val="10"/>
      <name val="Times New Roman"/>
      <family val="1"/>
    </font>
    <font>
      <sz val="10"/>
      <name val="Helv"/>
      <family val="0"/>
    </font>
    <font>
      <b/>
      <sz val="10"/>
      <name val="Times New Roman"/>
      <family val="1"/>
    </font>
    <font>
      <i/>
      <sz val="10"/>
      <name val="Times New Roman"/>
      <family val="1"/>
    </font>
    <font>
      <b/>
      <i/>
      <sz val="10"/>
      <name val="Times New Roman"/>
      <family val="1"/>
    </font>
    <font>
      <u val="single"/>
      <sz val="10"/>
      <name val="Times New Roman"/>
      <family val="1"/>
    </font>
    <font>
      <sz val="11"/>
      <name val="Times New Roman"/>
      <family val="1"/>
    </font>
    <font>
      <b/>
      <sz val="12"/>
      <name val="Times New Roman"/>
      <family val="1"/>
    </font>
    <font>
      <sz val="10"/>
      <name val="Calibri"/>
      <family val="2"/>
    </font>
    <font>
      <sz val="11"/>
      <name val="Calibri"/>
      <family val="2"/>
    </font>
    <font>
      <sz val="9"/>
      <name val="Times New Roman"/>
      <family val="1"/>
    </font>
    <font>
      <b/>
      <sz val="9"/>
      <name val="Times New Roman"/>
      <family val="1"/>
    </font>
    <font>
      <i/>
      <sz val="6.5"/>
      <name val="Trebuchet MS"/>
      <family val="2"/>
    </font>
    <font>
      <sz val="11"/>
      <color indexed="8"/>
      <name val="Times New Roman"/>
      <family val="2"/>
    </font>
    <font>
      <sz val="12"/>
      <name val="Times New Roman"/>
      <family val="1"/>
    </font>
    <font>
      <vertAlign val="superscript"/>
      <sz val="10"/>
      <name val="Times New Roman"/>
      <family val="1"/>
    </font>
    <font>
      <sz val="10"/>
      <name val="Cambria"/>
      <family val="1"/>
    </font>
    <font>
      <strike/>
      <sz val="10"/>
      <name val="Cambria"/>
      <family val="1"/>
    </font>
    <font>
      <u val="single"/>
      <sz val="10"/>
      <color indexed="10"/>
      <name val="Times New Roman"/>
      <family val="1"/>
    </font>
    <font>
      <b/>
      <i/>
      <sz val="10"/>
      <color indexed="10"/>
      <name val="Times New Roman"/>
      <family val="1"/>
    </font>
    <font>
      <sz val="10"/>
      <color indexed="10"/>
      <name val="Times New Roman"/>
      <family val="1"/>
    </font>
    <font>
      <b/>
      <sz val="10"/>
      <color indexed="10"/>
      <name val="Times New Roman"/>
      <family val="1"/>
    </font>
    <font>
      <i/>
      <sz val="10"/>
      <color indexed="10"/>
      <name val="Times New Roman"/>
      <family val="1"/>
    </font>
    <font>
      <sz val="9"/>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bottom/>
    </border>
    <border>
      <left style="thin"/>
      <right/>
      <top/>
      <bottom/>
    </border>
    <border>
      <left style="thin"/>
      <right style="thin"/>
      <top style="thin"/>
      <bottom style="thin"/>
    </border>
    <border>
      <left/>
      <right style="thin"/>
      <top style="thin"/>
      <bottom style="thin"/>
    </border>
    <border>
      <left style="thin"/>
      <right style="thin"/>
      <top style="thin"/>
      <bottom/>
    </border>
    <border>
      <left/>
      <right style="thin"/>
      <top style="thin"/>
      <bottom/>
    </border>
    <border>
      <left/>
      <right/>
      <top style="thin"/>
      <bottom/>
    </border>
    <border>
      <left/>
      <right style="thin"/>
      <top/>
      <bottom style="thin"/>
    </border>
    <border>
      <left/>
      <right/>
      <top/>
      <bottom style="thin"/>
    </border>
    <border>
      <left style="thin"/>
      <right style="thin"/>
      <top/>
      <bottom style="thin"/>
    </border>
    <border>
      <left style="thin"/>
      <right/>
      <top style="thin"/>
      <bottom style="thin"/>
    </border>
    <border>
      <left/>
      <right/>
      <top style="thin"/>
      <bottom style="thin"/>
    </border>
    <border>
      <left style="thin"/>
      <right/>
      <top style="thin"/>
      <bottom/>
    </border>
    <border>
      <left/>
      <right style="thin"/>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33" fillId="7" borderId="1" applyNumberFormat="0" applyAlignment="0" applyProtection="0"/>
    <xf numFmtId="0" fontId="34" fillId="20" borderId="2" applyNumberFormat="0" applyAlignment="0" applyProtection="0"/>
    <xf numFmtId="0" fontId="35"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40" fillId="0" borderId="6" applyNumberFormat="0" applyFill="0" applyAlignment="0" applyProtection="0"/>
    <xf numFmtId="0" fontId="37" fillId="21" borderId="7" applyNumberFormat="0" applyAlignment="0" applyProtection="0"/>
    <xf numFmtId="0" fontId="26" fillId="0" borderId="0" applyNumberFormat="0" applyFill="0" applyBorder="0" applyAlignment="0" applyProtection="0"/>
    <xf numFmtId="0" fontId="32" fillId="22" borderId="0" applyNumberFormat="0" applyBorder="0" applyAlignment="0" applyProtection="0"/>
    <xf numFmtId="0" fontId="1" fillId="0" borderId="0">
      <alignment/>
      <protection/>
    </xf>
    <xf numFmtId="0" fontId="1" fillId="0" borderId="0">
      <alignment/>
      <protection/>
    </xf>
    <xf numFmtId="0" fontId="15" fillId="0" borderId="0">
      <alignment/>
      <protection/>
    </xf>
    <xf numFmtId="0" fontId="0" fillId="0" borderId="0">
      <alignment/>
      <protection/>
    </xf>
    <xf numFmtId="0" fontId="31" fillId="3" borderId="0" applyNumberFormat="0" applyBorder="0" applyAlignment="0" applyProtection="0"/>
    <xf numFmtId="0" fontId="3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 fillId="0" borderId="0">
      <alignment/>
      <protection/>
    </xf>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0" fillId="4" borderId="0" applyNumberFormat="0" applyBorder="0" applyAlignment="0" applyProtection="0"/>
  </cellStyleXfs>
  <cellXfs count="211">
    <xf numFmtId="0" fontId="0" fillId="0" borderId="0" xfId="0" applyAlignment="1">
      <alignment/>
    </xf>
    <xf numFmtId="0" fontId="2" fillId="0" borderId="0" xfId="0" applyFont="1" applyFill="1" applyAlignment="1">
      <alignment horizontal="left" vertical="top"/>
    </xf>
    <xf numFmtId="0" fontId="0" fillId="0" borderId="0" xfId="0" applyFont="1" applyFill="1" applyAlignment="1">
      <alignment horizontal="left" vertical="top"/>
    </xf>
    <xf numFmtId="0" fontId="0" fillId="0" borderId="0" xfId="0" applyFont="1" applyFill="1" applyAlignment="1">
      <alignment/>
    </xf>
    <xf numFmtId="49" fontId="2" fillId="0" borderId="0" xfId="0" applyNumberFormat="1" applyFont="1" applyFill="1" applyBorder="1" applyAlignment="1">
      <alignment horizontal="center" vertical="center"/>
    </xf>
    <xf numFmtId="0" fontId="2"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xf>
    <xf numFmtId="49" fontId="2" fillId="0" borderId="10" xfId="0" applyNumberFormat="1"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vertical="center"/>
    </xf>
    <xf numFmtId="0" fontId="2" fillId="0" borderId="0" xfId="0" applyFont="1" applyFill="1" applyAlignment="1">
      <alignment horizontal="left" vertical="center"/>
    </xf>
    <xf numFmtId="49" fontId="2" fillId="0" borderId="0" xfId="0" applyNumberFormat="1" applyFont="1" applyFill="1" applyAlignment="1">
      <alignment horizontal="center" vertical="center"/>
    </xf>
    <xf numFmtId="49" fontId="0" fillId="0" borderId="0" xfId="0" applyNumberFormat="1" applyFont="1" applyFill="1" applyAlignment="1">
      <alignment horizontal="center" vertical="center"/>
    </xf>
    <xf numFmtId="49" fontId="0" fillId="0" borderId="0" xfId="0" applyNumberFormat="1" applyFont="1" applyFill="1" applyBorder="1" applyAlignment="1">
      <alignment horizontal="center" vertical="center"/>
    </xf>
    <xf numFmtId="0" fontId="0" fillId="0" borderId="0" xfId="0" applyFont="1" applyFill="1" applyBorder="1" applyAlignment="1">
      <alignment horizontal="left" vertical="top"/>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16" fillId="0" borderId="0" xfId="0" applyFont="1" applyFill="1" applyAlignment="1">
      <alignment horizontal="right" vertical="top"/>
    </xf>
    <xf numFmtId="0" fontId="16" fillId="0" borderId="0" xfId="0" applyFont="1" applyFill="1" applyAlignment="1">
      <alignment/>
    </xf>
    <xf numFmtId="0" fontId="0" fillId="0" borderId="0" xfId="0" applyFont="1" applyFill="1" applyBorder="1" applyAlignment="1">
      <alignment/>
    </xf>
    <xf numFmtId="0" fontId="2" fillId="0" borderId="0" xfId="0" applyFont="1" applyFill="1" applyBorder="1" applyAlignment="1">
      <alignment horizontal="center" vertical="center" wrapText="1"/>
    </xf>
    <xf numFmtId="4" fontId="0" fillId="0" borderId="0" xfId="0" applyNumberFormat="1" applyFont="1" applyFill="1" applyAlignment="1">
      <alignment/>
    </xf>
    <xf numFmtId="0" fontId="19" fillId="0" borderId="0" xfId="0" applyFont="1" applyFill="1" applyAlignment="1">
      <alignment/>
    </xf>
    <xf numFmtId="0" fontId="0" fillId="0" borderId="0" xfId="0" applyFill="1" applyAlignment="1">
      <alignment/>
    </xf>
    <xf numFmtId="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xf>
    <xf numFmtId="2" fontId="4" fillId="0" borderId="0" xfId="0" applyNumberFormat="1" applyFont="1" applyFill="1" applyBorder="1" applyAlignment="1">
      <alignment horizontal="center" vertical="center"/>
    </xf>
    <xf numFmtId="2" fontId="4"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xf>
    <xf numFmtId="165" fontId="2" fillId="0" borderId="0" xfId="0" applyNumberFormat="1" applyFont="1" applyFill="1" applyBorder="1" applyAlignment="1">
      <alignment horizontal="center" vertical="center"/>
    </xf>
    <xf numFmtId="4" fontId="2" fillId="0" borderId="0" xfId="0" applyNumberFormat="1" applyFont="1" applyFill="1" applyBorder="1" applyAlignment="1">
      <alignment horizontal="center" vertical="center"/>
    </xf>
    <xf numFmtId="165" fontId="2" fillId="0" borderId="0" xfId="0" applyNumberFormat="1" applyFont="1" applyFill="1" applyBorder="1" applyAlignment="1">
      <alignment horizontal="left" vertical="center"/>
    </xf>
    <xf numFmtId="4"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164" fontId="2" fillId="0" borderId="0" xfId="0" applyNumberFormat="1" applyFont="1" applyFill="1" applyBorder="1" applyAlignment="1">
      <alignment horizontal="center" vertical="center"/>
    </xf>
    <xf numFmtId="0" fontId="19" fillId="0" borderId="0" xfId="0" applyFont="1" applyFill="1" applyBorder="1" applyAlignment="1">
      <alignment horizontal="center" vertical="center" wrapText="1"/>
    </xf>
    <xf numFmtId="4" fontId="2" fillId="0" borderId="0" xfId="0" applyNumberFormat="1" applyFont="1" applyFill="1" applyBorder="1" applyAlignment="1">
      <alignment horizontal="right" vertical="center" wrapText="1"/>
    </xf>
    <xf numFmtId="4" fontId="2" fillId="0" borderId="0" xfId="52" applyNumberFormat="1" applyFont="1" applyFill="1" applyBorder="1" applyAlignment="1">
      <alignment horizontal="center" vertical="center" wrapText="1"/>
      <protection/>
    </xf>
    <xf numFmtId="0" fontId="4" fillId="0" borderId="0" xfId="0" applyFont="1" applyFill="1" applyBorder="1" applyAlignment="1">
      <alignment horizontal="center" vertical="center" wrapText="1"/>
    </xf>
    <xf numFmtId="4" fontId="2" fillId="0" borderId="0" xfId="0" applyNumberFormat="1" applyFont="1" applyFill="1" applyBorder="1" applyAlignment="1">
      <alignment vertical="center" wrapText="1"/>
    </xf>
    <xf numFmtId="4" fontId="2" fillId="0" borderId="0" xfId="52" applyNumberFormat="1" applyFont="1" applyFill="1" applyBorder="1" applyAlignment="1">
      <alignment horizontal="center" vertical="center"/>
      <protection/>
    </xf>
    <xf numFmtId="4" fontId="1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2" fillId="0" borderId="0" xfId="52" applyFont="1" applyFill="1" applyBorder="1" applyAlignment="1">
      <alignment vertical="center"/>
      <protection/>
    </xf>
    <xf numFmtId="4" fontId="2" fillId="0" borderId="0" xfId="0" applyNumberFormat="1" applyFont="1" applyFill="1" applyBorder="1" applyAlignment="1">
      <alignment vertical="center"/>
    </xf>
    <xf numFmtId="4" fontId="25" fillId="0" borderId="0" xfId="0" applyNumberFormat="1" applyFont="1" applyFill="1" applyBorder="1" applyAlignment="1">
      <alignment horizontal="right" vertical="center" wrapText="1"/>
    </xf>
    <xf numFmtId="14"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5" fillId="0" borderId="13" xfId="0" applyFont="1" applyFill="1" applyBorder="1" applyAlignment="1">
      <alignment vertical="top" wrapText="1"/>
    </xf>
    <xf numFmtId="49" fontId="5" fillId="0" borderId="12" xfId="0" applyNumberFormat="1" applyFont="1" applyFill="1" applyBorder="1" applyAlignment="1">
      <alignment horizontal="center" vertical="center" wrapText="1"/>
    </xf>
    <xf numFmtId="0" fontId="2" fillId="0" borderId="12" xfId="0" applyFont="1" applyFill="1" applyBorder="1" applyAlignment="1">
      <alignment vertical="center" wrapText="1"/>
    </xf>
    <xf numFmtId="0" fontId="9" fillId="0" borderId="0" xfId="0" applyFont="1" applyFill="1" applyAlignment="1">
      <alignment horizontal="center" vertical="top" wrapText="1"/>
    </xf>
    <xf numFmtId="49" fontId="2" fillId="0" borderId="12" xfId="0" applyNumberFormat="1" applyFont="1" applyFill="1" applyBorder="1" applyAlignment="1">
      <alignment horizontal="center" vertical="center"/>
    </xf>
    <xf numFmtId="0" fontId="2" fillId="0" borderId="13" xfId="0" applyFont="1" applyFill="1" applyBorder="1" applyAlignment="1">
      <alignment horizontal="center" vertical="top"/>
    </xf>
    <xf numFmtId="0" fontId="2" fillId="0" borderId="12" xfId="0" applyFont="1" applyFill="1" applyBorder="1" applyAlignment="1">
      <alignment horizontal="center" vertical="top"/>
    </xf>
    <xf numFmtId="0" fontId="2"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2" fontId="4" fillId="0" borderId="12" xfId="0" applyNumberFormat="1" applyFont="1" applyFill="1" applyBorder="1" applyAlignment="1">
      <alignment horizontal="center" vertical="center"/>
    </xf>
    <xf numFmtId="2" fontId="4" fillId="0" borderId="12" xfId="0" applyNumberFormat="1" applyFont="1" applyFill="1" applyBorder="1" applyAlignment="1">
      <alignment horizontal="center" vertical="center" wrapText="1"/>
    </xf>
    <xf numFmtId="0" fontId="4" fillId="0" borderId="13" xfId="0" applyFont="1" applyFill="1" applyBorder="1" applyAlignment="1">
      <alignment vertical="top" wrapText="1"/>
    </xf>
    <xf numFmtId="0" fontId="2" fillId="0" borderId="12" xfId="0" applyFont="1" applyFill="1" applyBorder="1" applyAlignment="1">
      <alignment horizontal="left" vertical="top" wrapText="1"/>
    </xf>
    <xf numFmtId="167" fontId="2" fillId="0" borderId="12" xfId="0" applyNumberFormat="1" applyFont="1" applyFill="1" applyBorder="1" applyAlignment="1">
      <alignment horizontal="center" vertical="center"/>
    </xf>
    <xf numFmtId="0" fontId="2" fillId="0" borderId="13" xfId="0" applyFont="1" applyFill="1" applyBorder="1" applyAlignment="1">
      <alignment vertical="top" wrapText="1"/>
    </xf>
    <xf numFmtId="165" fontId="2" fillId="0" borderId="12" xfId="0" applyNumberFormat="1" applyFont="1" applyFill="1" applyBorder="1" applyAlignment="1">
      <alignment horizontal="center" vertical="center"/>
    </xf>
    <xf numFmtId="0" fontId="6" fillId="0" borderId="13" xfId="0" applyFont="1" applyFill="1" applyBorder="1" applyAlignment="1">
      <alignment vertical="top" wrapText="1"/>
    </xf>
    <xf numFmtId="0" fontId="2" fillId="0" borderId="12" xfId="0" applyFont="1" applyFill="1" applyBorder="1" applyAlignment="1">
      <alignment horizontal="center" vertical="top" wrapText="1"/>
    </xf>
    <xf numFmtId="14" fontId="2" fillId="0" borderId="12" xfId="0" applyNumberFormat="1" applyFont="1" applyFill="1" applyBorder="1" applyAlignment="1">
      <alignment horizontal="center" vertical="top" wrapText="1"/>
    </xf>
    <xf numFmtId="164" fontId="2" fillId="0" borderId="13" xfId="0" applyNumberFormat="1" applyFont="1" applyFill="1" applyBorder="1" applyAlignment="1">
      <alignment vertical="top" wrapText="1"/>
    </xf>
    <xf numFmtId="14" fontId="2" fillId="0" borderId="14"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2" fillId="0" borderId="15" xfId="0" applyFont="1" applyFill="1" applyBorder="1" applyAlignment="1">
      <alignment vertical="top" wrapText="1"/>
    </xf>
    <xf numFmtId="164" fontId="2" fillId="0" borderId="12" xfId="0" applyNumberFormat="1" applyFont="1" applyFill="1" applyBorder="1" applyAlignment="1">
      <alignment vertical="top" wrapText="1"/>
    </xf>
    <xf numFmtId="0" fontId="4" fillId="0" borderId="15" xfId="0" applyFont="1" applyFill="1" applyBorder="1" applyAlignment="1">
      <alignment vertical="top" wrapText="1"/>
    </xf>
    <xf numFmtId="0" fontId="2" fillId="0" borderId="14" xfId="0" applyFont="1" applyFill="1" applyBorder="1" applyAlignment="1">
      <alignment horizontal="left" vertical="top" wrapText="1"/>
    </xf>
    <xf numFmtId="0" fontId="2" fillId="0" borderId="14" xfId="0" applyFont="1" applyFill="1" applyBorder="1" applyAlignment="1">
      <alignment horizontal="center" vertical="center" wrapText="1"/>
    </xf>
    <xf numFmtId="3" fontId="2" fillId="0" borderId="12" xfId="0" applyNumberFormat="1" applyFont="1" applyFill="1" applyBorder="1" applyAlignment="1">
      <alignment horizontal="center" vertical="center" wrapText="1"/>
    </xf>
    <xf numFmtId="0" fontId="6" fillId="0" borderId="15" xfId="0" applyFont="1" applyFill="1" applyBorder="1" applyAlignment="1">
      <alignment vertical="top" wrapText="1"/>
    </xf>
    <xf numFmtId="0" fontId="16" fillId="0" borderId="14" xfId="0"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 fontId="2" fillId="0" borderId="14"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14" fontId="2" fillId="0" borderId="15" xfId="0" applyNumberFormat="1" applyFont="1" applyFill="1" applyBorder="1" applyAlignment="1">
      <alignment horizontal="center" vertical="center" wrapText="1"/>
    </xf>
    <xf numFmtId="4" fontId="2" fillId="0" borderId="16" xfId="0" applyNumberFormat="1" applyFont="1" applyFill="1" applyBorder="1" applyAlignment="1">
      <alignment horizontal="center" vertical="center"/>
    </xf>
    <xf numFmtId="4" fontId="2" fillId="0" borderId="15" xfId="0" applyNumberFormat="1" applyFont="1" applyFill="1" applyBorder="1" applyAlignment="1">
      <alignment horizontal="center" vertical="center"/>
    </xf>
    <xf numFmtId="0" fontId="2" fillId="0" borderId="17" xfId="0" applyFont="1" applyFill="1" applyBorder="1" applyAlignment="1">
      <alignment vertical="top" wrapText="1"/>
    </xf>
    <xf numFmtId="49" fontId="4" fillId="0" borderId="18" xfId="0" applyNumberFormat="1" applyFont="1" applyFill="1" applyBorder="1" applyAlignment="1">
      <alignment horizontal="center" vertical="center" wrapText="1"/>
    </xf>
    <xf numFmtId="0" fontId="2" fillId="0" borderId="19" xfId="0" applyFont="1" applyFill="1" applyBorder="1" applyAlignment="1">
      <alignment horizontal="left" vertical="top" wrapText="1"/>
    </xf>
    <xf numFmtId="0" fontId="2" fillId="0" borderId="18" xfId="0" applyFont="1" applyFill="1" applyBorder="1" applyAlignment="1">
      <alignment horizontal="center" vertical="center" wrapText="1"/>
    </xf>
    <xf numFmtId="14" fontId="2" fillId="0" borderId="19" xfId="0" applyNumberFormat="1" applyFont="1" applyFill="1" applyBorder="1" applyAlignment="1">
      <alignment horizontal="center" vertical="center" wrapText="1"/>
    </xf>
    <xf numFmtId="14" fontId="2" fillId="0" borderId="17"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 fontId="2" fillId="0" borderId="18" xfId="0" applyNumberFormat="1" applyFont="1" applyFill="1" applyBorder="1" applyAlignment="1">
      <alignment horizontal="center" vertical="center"/>
    </xf>
    <xf numFmtId="165" fontId="2" fillId="0" borderId="19" xfId="0" applyNumberFormat="1" applyFont="1" applyFill="1" applyBorder="1" applyAlignment="1">
      <alignment horizontal="left" vertical="center"/>
    </xf>
    <xf numFmtId="165" fontId="2" fillId="0" borderId="17" xfId="0" applyNumberFormat="1" applyFont="1" applyFill="1" applyBorder="1" applyAlignment="1">
      <alignment horizontal="left" vertical="center"/>
    </xf>
    <xf numFmtId="0" fontId="6" fillId="0" borderId="17" xfId="0" applyFont="1" applyFill="1" applyBorder="1" applyAlignment="1">
      <alignment vertical="top" wrapText="1"/>
    </xf>
    <xf numFmtId="0" fontId="2" fillId="0" borderId="17" xfId="0" applyFont="1" applyFill="1" applyBorder="1" applyAlignment="1">
      <alignment horizontal="left" vertical="top" wrapText="1"/>
    </xf>
    <xf numFmtId="0" fontId="2" fillId="0" borderId="19" xfId="0" applyFont="1" applyFill="1" applyBorder="1" applyAlignment="1">
      <alignment horizontal="center" vertical="center" wrapText="1"/>
    </xf>
    <xf numFmtId="4" fontId="2" fillId="0" borderId="19" xfId="0" applyNumberFormat="1" applyFont="1" applyFill="1" applyBorder="1" applyAlignment="1">
      <alignment horizontal="center" vertical="center"/>
    </xf>
    <xf numFmtId="0" fontId="4" fillId="0" borderId="20" xfId="0"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0" fontId="2" fillId="0" borderId="12" xfId="0" applyFont="1" applyFill="1" applyBorder="1" applyAlignment="1">
      <alignment vertical="top" wrapText="1"/>
    </xf>
    <xf numFmtId="4" fontId="2" fillId="0" borderId="12" xfId="0" applyNumberFormat="1" applyFont="1" applyFill="1" applyBorder="1" applyAlignment="1">
      <alignment horizontal="center" vertical="center"/>
    </xf>
    <xf numFmtId="4" fontId="2" fillId="0" borderId="12" xfId="0" applyNumberFormat="1" applyFont="1" applyFill="1" applyBorder="1" applyAlignment="1">
      <alignment horizontal="center" vertical="center" wrapText="1"/>
    </xf>
    <xf numFmtId="0" fontId="5" fillId="0" borderId="13" xfId="0" applyFont="1" applyFill="1" applyBorder="1" applyAlignment="1">
      <alignment horizontal="left" vertical="top" wrapText="1"/>
    </xf>
    <xf numFmtId="0" fontId="4" fillId="0" borderId="13" xfId="0" applyFont="1" applyFill="1" applyBorder="1" applyAlignment="1">
      <alignment wrapText="1"/>
    </xf>
    <xf numFmtId="49" fontId="20" fillId="0" borderId="12" xfId="0" applyNumberFormat="1" applyFont="1" applyFill="1" applyBorder="1" applyAlignment="1">
      <alignment horizontal="center" vertical="center" wrapText="1"/>
    </xf>
    <xf numFmtId="0" fontId="5" fillId="0" borderId="17" xfId="0" applyFont="1" applyFill="1" applyBorder="1" applyAlignment="1">
      <alignment vertical="top" wrapText="1"/>
    </xf>
    <xf numFmtId="0" fontId="4" fillId="0" borderId="12" xfId="0" applyFont="1" applyFill="1" applyBorder="1" applyAlignment="1">
      <alignment horizontal="center" vertical="center"/>
    </xf>
    <xf numFmtId="0" fontId="4" fillId="0" borderId="13" xfId="0" applyFont="1" applyFill="1" applyBorder="1" applyAlignment="1">
      <alignment horizontal="left" vertical="top" wrapText="1"/>
    </xf>
    <xf numFmtId="49" fontId="8" fillId="0" borderId="12" xfId="0" applyNumberFormat="1" applyFont="1" applyFill="1" applyBorder="1" applyAlignment="1">
      <alignment horizontal="center" vertical="center"/>
    </xf>
    <xf numFmtId="0" fontId="2" fillId="0" borderId="13" xfId="0" applyFont="1" applyFill="1" applyBorder="1" applyAlignment="1">
      <alignment horizontal="left" vertical="top" wrapText="1"/>
    </xf>
    <xf numFmtId="14" fontId="2" fillId="0" borderId="12" xfId="0" applyNumberFormat="1" applyFont="1" applyFill="1" applyBorder="1" applyAlignment="1">
      <alignment horizontal="center" vertical="center"/>
    </xf>
    <xf numFmtId="0" fontId="2" fillId="0" borderId="13" xfId="0" applyNumberFormat="1" applyFont="1" applyFill="1" applyBorder="1" applyAlignment="1">
      <alignment vertical="top" wrapText="1"/>
    </xf>
    <xf numFmtId="0" fontId="2" fillId="0" borderId="21" xfId="0" applyFont="1" applyFill="1" applyBorder="1" applyAlignment="1">
      <alignment horizontal="center" vertical="center" wrapText="1"/>
    </xf>
    <xf numFmtId="0" fontId="2" fillId="0" borderId="15" xfId="0" applyFont="1" applyFill="1" applyBorder="1" applyAlignment="1">
      <alignment horizontal="left" vertical="top" wrapText="1"/>
    </xf>
    <xf numFmtId="49" fontId="8" fillId="0" borderId="16" xfId="0" applyNumberFormat="1" applyFont="1" applyFill="1" applyBorder="1" applyAlignment="1">
      <alignment horizontal="center" vertical="center"/>
    </xf>
    <xf numFmtId="14" fontId="2" fillId="0" borderId="14" xfId="0" applyNumberFormat="1" applyFont="1" applyFill="1" applyBorder="1" applyAlignment="1">
      <alignment horizontal="center" vertical="center"/>
    </xf>
    <xf numFmtId="164" fontId="2" fillId="0" borderId="14" xfId="0" applyNumberFormat="1" applyFont="1" applyFill="1" applyBorder="1" applyAlignment="1">
      <alignment horizontal="center" vertical="center"/>
    </xf>
    <xf numFmtId="0" fontId="6" fillId="0" borderId="12" xfId="0" applyFont="1" applyFill="1" applyBorder="1" applyAlignment="1">
      <alignment vertical="top" wrapText="1"/>
    </xf>
    <xf numFmtId="49" fontId="4" fillId="0" borderId="12" xfId="0" applyNumberFormat="1" applyFont="1" applyFill="1" applyBorder="1" applyAlignment="1">
      <alignment horizontal="center" vertical="center" wrapText="1"/>
    </xf>
    <xf numFmtId="0" fontId="2" fillId="0" borderId="12" xfId="0" applyFont="1" applyFill="1" applyBorder="1" applyAlignment="1">
      <alignment horizontal="left" vertical="center" wrapText="1"/>
    </xf>
    <xf numFmtId="49" fontId="5" fillId="0" borderId="12" xfId="0" applyNumberFormat="1" applyFont="1" applyFill="1" applyBorder="1" applyAlignment="1">
      <alignment horizontal="center" vertical="center"/>
    </xf>
    <xf numFmtId="49" fontId="2" fillId="0" borderId="12" xfId="0" applyNumberFormat="1" applyFont="1" applyFill="1" applyBorder="1" applyAlignment="1">
      <alignment horizontal="center" vertical="top" wrapText="1"/>
    </xf>
    <xf numFmtId="0" fontId="5" fillId="0" borderId="13" xfId="0" applyFont="1" applyFill="1" applyBorder="1" applyAlignment="1">
      <alignment horizontal="left" wrapText="1"/>
    </xf>
    <xf numFmtId="0" fontId="2" fillId="0" borderId="13" xfId="0" applyFont="1" applyFill="1" applyBorder="1" applyAlignment="1">
      <alignment vertical="center" wrapText="1"/>
    </xf>
    <xf numFmtId="49" fontId="10" fillId="0" borderId="12"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0" fontId="4" fillId="0" borderId="13" xfId="0" applyFont="1" applyFill="1" applyBorder="1" applyAlignment="1">
      <alignment horizontal="left" vertical="center" wrapText="1"/>
    </xf>
    <xf numFmtId="49" fontId="18" fillId="0" borderId="12" xfId="0" applyNumberFormat="1" applyFont="1" applyFill="1" applyBorder="1" applyAlignment="1">
      <alignment horizontal="center" vertical="center" wrapText="1"/>
    </xf>
    <xf numFmtId="0" fontId="18" fillId="0" borderId="12" xfId="0" applyFont="1" applyFill="1" applyBorder="1" applyAlignment="1">
      <alignment vertical="top" wrapText="1"/>
    </xf>
    <xf numFmtId="0" fontId="18" fillId="0" borderId="12" xfId="0" applyFont="1" applyFill="1" applyBorder="1" applyAlignment="1">
      <alignment horizontal="center" vertical="center" wrapText="1"/>
    </xf>
    <xf numFmtId="14" fontId="18" fillId="0" borderId="12" xfId="0" applyNumberFormat="1" applyFont="1" applyFill="1" applyBorder="1" applyAlignment="1">
      <alignment horizontal="center" vertical="center" wrapText="1"/>
    </xf>
    <xf numFmtId="0" fontId="19" fillId="0" borderId="12" xfId="0" applyFont="1" applyFill="1" applyBorder="1" applyAlignment="1">
      <alignment horizontal="center" vertical="center" wrapText="1"/>
    </xf>
    <xf numFmtId="49" fontId="5" fillId="0" borderId="12" xfId="0" applyNumberFormat="1" applyFont="1" applyFill="1" applyBorder="1" applyAlignment="1">
      <alignment horizontal="center" vertical="top" wrapText="1"/>
    </xf>
    <xf numFmtId="164" fontId="2" fillId="0" borderId="12" xfId="0" applyNumberFormat="1" applyFont="1" applyFill="1" applyBorder="1" applyAlignment="1">
      <alignment horizontal="center" vertical="center"/>
    </xf>
    <xf numFmtId="4" fontId="2" fillId="0" borderId="12" xfId="0" applyNumberFormat="1" applyFont="1" applyFill="1" applyBorder="1" applyAlignment="1">
      <alignment horizontal="right" vertical="center" wrapText="1"/>
    </xf>
    <xf numFmtId="49" fontId="2" fillId="0" borderId="21"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13" fillId="0" borderId="22" xfId="0" applyFont="1" applyFill="1" applyBorder="1" applyAlignment="1">
      <alignment horizontal="left" vertical="center" wrapText="1"/>
    </xf>
    <xf numFmtId="49" fontId="4" fillId="0" borderId="14" xfId="0" applyNumberFormat="1" applyFont="1" applyFill="1" applyBorder="1" applyAlignment="1">
      <alignment horizontal="center" vertical="center"/>
    </xf>
    <xf numFmtId="4" fontId="2" fillId="0" borderId="14" xfId="0" applyNumberFormat="1" applyFont="1" applyFill="1" applyBorder="1" applyAlignment="1">
      <alignment horizontal="right" vertical="center" wrapText="1"/>
    </xf>
    <xf numFmtId="0" fontId="4" fillId="0" borderId="12" xfId="52" applyFont="1" applyFill="1" applyBorder="1" applyAlignment="1">
      <alignment horizontal="center" vertical="center"/>
      <protection/>
    </xf>
    <xf numFmtId="0" fontId="4" fillId="0" borderId="13" xfId="52" applyFont="1" applyFill="1" applyBorder="1" applyAlignment="1">
      <alignment vertical="top" wrapText="1"/>
      <protection/>
    </xf>
    <xf numFmtId="2" fontId="4" fillId="0" borderId="12" xfId="52" applyNumberFormat="1" applyFont="1" applyFill="1" applyBorder="1" applyAlignment="1">
      <alignment horizontal="center" vertical="center"/>
      <protection/>
    </xf>
    <xf numFmtId="4" fontId="4" fillId="0" borderId="12" xfId="52" applyNumberFormat="1" applyFont="1" applyFill="1" applyBorder="1" applyAlignment="1">
      <alignment horizontal="center" vertical="center"/>
      <protection/>
    </xf>
    <xf numFmtId="4" fontId="12" fillId="0" borderId="0" xfId="0" applyNumberFormat="1" applyFont="1" applyFill="1" applyBorder="1" applyAlignment="1">
      <alignment horizontal="right" vertical="center" wrapText="1"/>
    </xf>
    <xf numFmtId="49" fontId="2" fillId="0" borderId="12" xfId="52" applyNumberFormat="1" applyFont="1" applyFill="1" applyBorder="1" applyAlignment="1">
      <alignment horizontal="center" vertical="center"/>
      <protection/>
    </xf>
    <xf numFmtId="0" fontId="2" fillId="0" borderId="12" xfId="52" applyFont="1" applyFill="1" applyBorder="1" applyAlignment="1">
      <alignment horizontal="left" vertical="top" wrapText="1"/>
      <protection/>
    </xf>
    <xf numFmtId="0" fontId="2" fillId="0" borderId="12" xfId="52" applyFont="1" applyFill="1" applyBorder="1" applyAlignment="1">
      <alignment horizontal="center" vertical="center" wrapText="1"/>
      <protection/>
    </xf>
    <xf numFmtId="14" fontId="2" fillId="0" borderId="12" xfId="52" applyNumberFormat="1" applyFont="1" applyFill="1" applyBorder="1" applyAlignment="1">
      <alignment horizontal="center" vertical="center"/>
      <protection/>
    </xf>
    <xf numFmtId="49" fontId="2" fillId="0" borderId="12" xfId="52" applyNumberFormat="1" applyFont="1" applyFill="1" applyBorder="1" applyAlignment="1">
      <alignment horizontal="center" vertical="center" wrapText="1"/>
      <protection/>
    </xf>
    <xf numFmtId="4" fontId="2" fillId="0" borderId="12" xfId="52" applyNumberFormat="1" applyFont="1" applyFill="1" applyBorder="1" applyAlignment="1">
      <alignment horizontal="center" vertical="center"/>
      <protection/>
    </xf>
    <xf numFmtId="14" fontId="2" fillId="0" borderId="12" xfId="52" applyNumberFormat="1" applyFont="1" applyFill="1" applyBorder="1" applyAlignment="1">
      <alignment vertical="center"/>
      <protection/>
    </xf>
    <xf numFmtId="4" fontId="2" fillId="0" borderId="12" xfId="52" applyNumberFormat="1" applyFont="1" applyFill="1" applyBorder="1" applyAlignment="1">
      <alignment horizontal="center" vertical="center" wrapText="1"/>
      <protection/>
    </xf>
    <xf numFmtId="4" fontId="2" fillId="0" borderId="12" xfId="52" applyNumberFormat="1" applyFont="1" applyFill="1" applyBorder="1" applyAlignment="1">
      <alignment vertical="center"/>
      <protection/>
    </xf>
    <xf numFmtId="4" fontId="4" fillId="0" borderId="12" xfId="52" applyNumberFormat="1" applyFont="1" applyFill="1" applyBorder="1" applyAlignment="1">
      <alignment vertical="center"/>
      <protection/>
    </xf>
    <xf numFmtId="4" fontId="4" fillId="0" borderId="0" xfId="52" applyNumberFormat="1" applyFont="1" applyFill="1" applyBorder="1" applyAlignment="1">
      <alignment vertical="center"/>
      <protection/>
    </xf>
    <xf numFmtId="4" fontId="2" fillId="0" borderId="12" xfId="0" applyNumberFormat="1" applyFont="1" applyFill="1" applyBorder="1" applyAlignment="1">
      <alignment vertical="center" wrapText="1"/>
    </xf>
    <xf numFmtId="0" fontId="2" fillId="0" borderId="23" xfId="0" applyFont="1" applyFill="1" applyBorder="1" applyAlignment="1">
      <alignment vertical="top" wrapText="1"/>
    </xf>
    <xf numFmtId="14" fontId="2" fillId="0" borderId="12" xfId="0" applyNumberFormat="1" applyFont="1" applyFill="1" applyBorder="1" applyAlignment="1">
      <alignment vertical="center" wrapText="1"/>
    </xf>
    <xf numFmtId="0" fontId="4" fillId="0" borderId="13" xfId="0" applyNumberFormat="1" applyFont="1" applyFill="1" applyBorder="1" applyAlignment="1">
      <alignment vertical="top" wrapText="1"/>
    </xf>
    <xf numFmtId="0" fontId="2" fillId="0" borderId="12" xfId="0" applyNumberFormat="1" applyFont="1" applyFill="1" applyBorder="1" applyAlignment="1">
      <alignment horizontal="center" vertical="center" wrapText="1"/>
    </xf>
    <xf numFmtId="0" fontId="5" fillId="0" borderId="12" xfId="0" applyFont="1" applyFill="1" applyBorder="1" applyAlignment="1">
      <alignment vertical="top" wrapText="1"/>
    </xf>
    <xf numFmtId="0" fontId="2" fillId="0" borderId="19" xfId="0" applyFont="1" applyFill="1" applyBorder="1" applyAlignment="1">
      <alignment horizontal="left" vertical="center" wrapText="1"/>
    </xf>
    <xf numFmtId="0" fontId="4" fillId="0" borderId="19" xfId="0" applyFont="1" applyFill="1" applyBorder="1" applyAlignment="1">
      <alignment horizontal="left" vertical="center" wrapText="1"/>
    </xf>
    <xf numFmtId="4" fontId="4" fillId="0" borderId="12" xfId="0" applyNumberFormat="1" applyFont="1" applyFill="1" applyBorder="1" applyAlignment="1">
      <alignment horizontal="center" vertical="center" wrapText="1"/>
    </xf>
    <xf numFmtId="166" fontId="2" fillId="0" borderId="12" xfId="0" applyNumberFormat="1" applyFont="1" applyFill="1" applyBorder="1" applyAlignment="1">
      <alignment horizontal="center" vertical="center" wrapText="1"/>
    </xf>
    <xf numFmtId="164" fontId="2" fillId="0" borderId="12" xfId="0" applyNumberFormat="1" applyFont="1" applyFill="1" applyBorder="1" applyAlignment="1">
      <alignment horizontal="center" vertical="center" wrapText="1"/>
    </xf>
    <xf numFmtId="4" fontId="2" fillId="0" borderId="12" xfId="63"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4" fontId="2" fillId="0" borderId="0" xfId="63" applyNumberFormat="1" applyFont="1" applyFill="1" applyBorder="1" applyAlignment="1">
      <alignment horizontal="center" vertical="center" wrapText="1"/>
    </xf>
    <xf numFmtId="4" fontId="4" fillId="0" borderId="21"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49" fontId="0" fillId="0" borderId="12" xfId="0" applyNumberFormat="1" applyFont="1" applyFill="1" applyBorder="1" applyAlignment="1">
      <alignment horizontal="center" vertical="center"/>
    </xf>
    <xf numFmtId="49" fontId="14" fillId="0" borderId="0" xfId="0" applyNumberFormat="1" applyFont="1" applyFill="1" applyAlignment="1">
      <alignment horizontal="left" vertical="top" wrapText="1"/>
    </xf>
    <xf numFmtId="49" fontId="2" fillId="0" borderId="12" xfId="0" applyNumberFormat="1" applyFont="1" applyFill="1" applyBorder="1" applyAlignment="1">
      <alignment vertical="center"/>
    </xf>
    <xf numFmtId="2" fontId="2" fillId="0" borderId="12" xfId="0" applyNumberFormat="1" applyFont="1" applyFill="1" applyBorder="1" applyAlignment="1">
      <alignment horizontal="center" vertical="center" wrapText="1"/>
    </xf>
    <xf numFmtId="0" fontId="2" fillId="0" borderId="12" xfId="52" applyFont="1" applyFill="1" applyBorder="1" applyAlignment="1">
      <alignment vertical="center"/>
      <protection/>
    </xf>
    <xf numFmtId="0" fontId="4" fillId="0" borderId="13" xfId="0" applyFont="1" applyFill="1" applyBorder="1" applyAlignment="1">
      <alignment vertical="center" wrapText="1"/>
    </xf>
    <xf numFmtId="4" fontId="2" fillId="0" borderId="12" xfId="0" applyNumberFormat="1" applyFont="1" applyFill="1" applyBorder="1" applyAlignment="1">
      <alignment vertical="center"/>
    </xf>
    <xf numFmtId="14" fontId="2" fillId="0" borderId="12" xfId="0" applyNumberFormat="1" applyFont="1" applyFill="1" applyBorder="1" applyAlignment="1">
      <alignment horizontal="left" vertical="top" wrapText="1"/>
    </xf>
    <xf numFmtId="4" fontId="2" fillId="0" borderId="12" xfId="0" applyNumberFormat="1" applyFont="1" applyFill="1" applyBorder="1" applyAlignment="1">
      <alignment horizontal="left"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20" xfId="52" applyFont="1" applyFill="1" applyBorder="1" applyAlignment="1">
      <alignment horizontal="center" vertical="center"/>
      <protection/>
    </xf>
    <xf numFmtId="0" fontId="4" fillId="0" borderId="21" xfId="52" applyFont="1" applyFill="1" applyBorder="1" applyAlignment="1">
      <alignment horizontal="center" vertical="center"/>
      <protection/>
    </xf>
    <xf numFmtId="0" fontId="4" fillId="0" borderId="13" xfId="52" applyFont="1" applyFill="1" applyBorder="1" applyAlignment="1">
      <alignment horizontal="center" vertical="center"/>
      <protection/>
    </xf>
    <xf numFmtId="0" fontId="9" fillId="0" borderId="0" xfId="0" applyFont="1" applyFill="1" applyAlignment="1">
      <alignment horizontal="center" vertical="top" wrapText="1"/>
    </xf>
    <xf numFmtId="0" fontId="2" fillId="0" borderId="13" xfId="0" applyFont="1" applyFill="1" applyBorder="1" applyAlignment="1">
      <alignment horizontal="center" vertical="top" wrapText="1"/>
    </xf>
    <xf numFmtId="49" fontId="2" fillId="0" borderId="12" xfId="0" applyNumberFormat="1" applyFont="1" applyFill="1" applyBorder="1" applyAlignment="1">
      <alignment horizontal="center" vertical="center"/>
    </xf>
    <xf numFmtId="0" fontId="2" fillId="0" borderId="12" xfId="0" applyFont="1" applyFill="1" applyBorder="1" applyAlignment="1">
      <alignment horizontal="center" vertical="top" wrapText="1"/>
    </xf>
    <xf numFmtId="49" fontId="2" fillId="0" borderId="12"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Стиль 1" xfId="61"/>
    <cellStyle name="Текст предупреждения" xfId="62"/>
    <cellStyle name="Comma" xfId="63"/>
    <cellStyle name="Comma [0]" xfId="64"/>
    <cellStyle name="Финансовый 2"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430"/>
  <sheetViews>
    <sheetView tabSelected="1" view="pageBreakPreview" zoomScale="70" zoomScaleSheetLayoutView="70" zoomScalePageLayoutView="75" workbookViewId="0" topLeftCell="B1">
      <selection activeCell="B3" sqref="B3:L3"/>
    </sheetView>
  </sheetViews>
  <sheetFormatPr defaultColWidth="9.125" defaultRowHeight="106.5" customHeight="1" outlineLevelRow="1"/>
  <cols>
    <col min="1" max="1" width="5.125" style="3" hidden="1" customWidth="1"/>
    <col min="2" max="2" width="5.125" style="8" customWidth="1"/>
    <col min="3" max="3" width="42.25390625" style="2" customWidth="1"/>
    <col min="4" max="4" width="8.25390625" style="13" customWidth="1"/>
    <col min="5" max="5" width="27.25390625" style="2" customWidth="1"/>
    <col min="6" max="6" width="28.375" style="6" customWidth="1"/>
    <col min="7" max="7" width="12.125" style="6" customWidth="1"/>
    <col min="8" max="8" width="11.75390625" style="6" customWidth="1"/>
    <col min="9" max="9" width="21.625" style="6" customWidth="1"/>
    <col min="10" max="10" width="14.875" style="6" customWidth="1"/>
    <col min="11" max="11" width="14.875" style="9" bestFit="1" customWidth="1"/>
    <col min="12" max="14" width="14.625" style="9" customWidth="1"/>
    <col min="15" max="15" width="14.875" style="3" bestFit="1" customWidth="1"/>
    <col min="16" max="17" width="13.875" style="3" bestFit="1" customWidth="1"/>
    <col min="18" max="16384" width="9.125" style="3" customWidth="1"/>
  </cols>
  <sheetData>
    <row r="1" spans="2:14" ht="12.75">
      <c r="B1" s="4"/>
      <c r="C1" s="1"/>
      <c r="D1" s="12"/>
      <c r="E1" s="1"/>
      <c r="F1" s="5"/>
      <c r="G1" s="5"/>
      <c r="H1" s="5"/>
      <c r="I1" s="5"/>
      <c r="J1" s="5"/>
      <c r="K1" s="11"/>
      <c r="L1" s="11"/>
      <c r="M1" s="11"/>
      <c r="N1" s="11"/>
    </row>
    <row r="2" ht="12.75">
      <c r="B2" s="4"/>
    </row>
    <row r="3" spans="2:14" ht="15.75">
      <c r="B3" s="200" t="s">
        <v>356</v>
      </c>
      <c r="C3" s="200"/>
      <c r="D3" s="200"/>
      <c r="E3" s="200"/>
      <c r="F3" s="200"/>
      <c r="G3" s="200"/>
      <c r="H3" s="200"/>
      <c r="I3" s="200"/>
      <c r="J3" s="200"/>
      <c r="K3" s="200"/>
      <c r="L3" s="200"/>
      <c r="M3" s="56"/>
      <c r="N3" s="56"/>
    </row>
    <row r="4" spans="2:14" s="7" customFormat="1" ht="18" customHeight="1">
      <c r="B4" s="202" t="s">
        <v>851</v>
      </c>
      <c r="C4" s="201" t="s">
        <v>854</v>
      </c>
      <c r="D4" s="204" t="s">
        <v>855</v>
      </c>
      <c r="E4" s="203" t="s">
        <v>852</v>
      </c>
      <c r="F4" s="196" t="s">
        <v>856</v>
      </c>
      <c r="G4" s="196" t="s">
        <v>857</v>
      </c>
      <c r="H4" s="196" t="s">
        <v>858</v>
      </c>
      <c r="I4" s="196" t="s">
        <v>859</v>
      </c>
      <c r="J4" s="205" t="s">
        <v>546</v>
      </c>
      <c r="K4" s="205"/>
      <c r="L4" s="206"/>
      <c r="M4" s="21"/>
      <c r="N4" s="21"/>
    </row>
    <row r="5" spans="2:14" s="7" customFormat="1" ht="30" customHeight="1">
      <c r="B5" s="202"/>
      <c r="C5" s="201"/>
      <c r="D5" s="204"/>
      <c r="E5" s="203"/>
      <c r="F5" s="196"/>
      <c r="G5" s="196"/>
      <c r="H5" s="196"/>
      <c r="I5" s="196"/>
      <c r="J5" s="207"/>
      <c r="K5" s="207"/>
      <c r="L5" s="208"/>
      <c r="M5" s="21"/>
      <c r="N5" s="21"/>
    </row>
    <row r="6" spans="2:14" s="7" customFormat="1" ht="32.25" customHeight="1">
      <c r="B6" s="202"/>
      <c r="C6" s="201"/>
      <c r="D6" s="204"/>
      <c r="E6" s="203"/>
      <c r="F6" s="196"/>
      <c r="G6" s="196"/>
      <c r="H6" s="196"/>
      <c r="I6" s="196"/>
      <c r="J6" s="51" t="s">
        <v>1010</v>
      </c>
      <c r="K6" s="51" t="s">
        <v>1011</v>
      </c>
      <c r="L6" s="51" t="s">
        <v>1012</v>
      </c>
      <c r="M6" s="21"/>
      <c r="N6" s="21"/>
    </row>
    <row r="7" spans="2:14" s="7" customFormat="1" ht="12.75">
      <c r="B7" s="57">
        <v>1</v>
      </c>
      <c r="C7" s="58">
        <v>2</v>
      </c>
      <c r="D7" s="57">
        <v>3</v>
      </c>
      <c r="E7" s="59">
        <v>4</v>
      </c>
      <c r="F7" s="60">
        <v>5</v>
      </c>
      <c r="G7" s="60">
        <v>6</v>
      </c>
      <c r="H7" s="60">
        <v>7</v>
      </c>
      <c r="I7" s="60">
        <v>8</v>
      </c>
      <c r="J7" s="60">
        <v>10</v>
      </c>
      <c r="K7" s="60">
        <v>10</v>
      </c>
      <c r="L7" s="60">
        <v>11</v>
      </c>
      <c r="M7" s="27"/>
      <c r="N7" s="27"/>
    </row>
    <row r="8" spans="2:14" s="7" customFormat="1" ht="33.75" customHeight="1">
      <c r="B8" s="57"/>
      <c r="C8" s="61" t="s">
        <v>685</v>
      </c>
      <c r="D8" s="51" t="s">
        <v>860</v>
      </c>
      <c r="E8" s="59"/>
      <c r="F8" s="51" t="s">
        <v>860</v>
      </c>
      <c r="G8" s="50">
        <v>41640</v>
      </c>
      <c r="H8" s="50">
        <v>44196</v>
      </c>
      <c r="I8" s="51" t="s">
        <v>860</v>
      </c>
      <c r="J8" s="62">
        <v>739010682.9000002</v>
      </c>
      <c r="K8" s="62">
        <v>735896477.6999999</v>
      </c>
      <c r="L8" s="62">
        <v>764574498.1</v>
      </c>
      <c r="M8" s="28"/>
      <c r="N8" s="28"/>
    </row>
    <row r="9" spans="2:14" ht="30" customHeight="1">
      <c r="B9" s="52"/>
      <c r="C9" s="61" t="s">
        <v>863</v>
      </c>
      <c r="D9" s="51" t="s">
        <v>860</v>
      </c>
      <c r="E9" s="61"/>
      <c r="F9" s="51" t="s">
        <v>860</v>
      </c>
      <c r="G9" s="50">
        <v>41640</v>
      </c>
      <c r="H9" s="50">
        <v>44196</v>
      </c>
      <c r="I9" s="51" t="s">
        <v>860</v>
      </c>
      <c r="J9" s="63">
        <v>86725070.7</v>
      </c>
      <c r="K9" s="63">
        <v>58567142.800000004</v>
      </c>
      <c r="L9" s="63">
        <v>28048056.099999998</v>
      </c>
      <c r="M9" s="29"/>
      <c r="N9" s="29"/>
    </row>
    <row r="10" spans="1:14" ht="83.25" customHeight="1" outlineLevel="1">
      <c r="A10" s="3">
        <v>1</v>
      </c>
      <c r="B10" s="51" t="str">
        <f>A10&amp;"."</f>
        <v>1.</v>
      </c>
      <c r="C10" s="64" t="s">
        <v>961</v>
      </c>
      <c r="D10" s="52"/>
      <c r="E10" s="65" t="s">
        <v>842</v>
      </c>
      <c r="F10" s="51" t="s">
        <v>1086</v>
      </c>
      <c r="G10" s="50">
        <v>41640</v>
      </c>
      <c r="H10" s="50">
        <v>44196</v>
      </c>
      <c r="I10" s="51" t="s">
        <v>860</v>
      </c>
      <c r="J10" s="66">
        <v>50254427</v>
      </c>
      <c r="K10" s="66">
        <v>20441924.4</v>
      </c>
      <c r="L10" s="66">
        <v>14504420.4</v>
      </c>
      <c r="M10" s="30"/>
      <c r="N10" s="30"/>
    </row>
    <row r="11" spans="1:14" ht="179.25" customHeight="1" outlineLevel="1">
      <c r="A11" s="3">
        <f>A10+1</f>
        <v>2</v>
      </c>
      <c r="B11" s="51" t="str">
        <f aca="true" t="shared" si="0" ref="B11:B84">A11&amp;"."</f>
        <v>2.</v>
      </c>
      <c r="C11" s="67" t="s">
        <v>920</v>
      </c>
      <c r="D11" s="52"/>
      <c r="E11" s="65" t="s">
        <v>843</v>
      </c>
      <c r="F11" s="51" t="s">
        <v>1026</v>
      </c>
      <c r="G11" s="50">
        <v>41640</v>
      </c>
      <c r="H11" s="50">
        <v>42735</v>
      </c>
      <c r="I11" s="52" t="s">
        <v>695</v>
      </c>
      <c r="J11" s="66">
        <v>49652927</v>
      </c>
      <c r="K11" s="66">
        <v>19997994.4</v>
      </c>
      <c r="L11" s="66">
        <v>14060490.4</v>
      </c>
      <c r="M11" s="30"/>
      <c r="N11" s="30"/>
    </row>
    <row r="12" spans="1:14" ht="146.25" customHeight="1" outlineLevel="1">
      <c r="A12" s="3">
        <f aca="true" t="shared" si="1" ref="A12:A50">A11+1</f>
        <v>3</v>
      </c>
      <c r="B12" s="51" t="str">
        <f t="shared" si="0"/>
        <v>3.</v>
      </c>
      <c r="C12" s="53" t="s">
        <v>712</v>
      </c>
      <c r="D12" s="52" t="s">
        <v>1013</v>
      </c>
      <c r="E12" s="65" t="s">
        <v>841</v>
      </c>
      <c r="F12" s="51" t="s">
        <v>860</v>
      </c>
      <c r="G12" s="51" t="s">
        <v>860</v>
      </c>
      <c r="H12" s="50">
        <v>41759</v>
      </c>
      <c r="I12" s="51" t="s">
        <v>860</v>
      </c>
      <c r="J12" s="51" t="s">
        <v>860</v>
      </c>
      <c r="K12" s="51" t="s">
        <v>860</v>
      </c>
      <c r="L12" s="51" t="s">
        <v>860</v>
      </c>
      <c r="M12" s="21"/>
      <c r="N12" s="21"/>
    </row>
    <row r="13" spans="1:14" ht="145.5" customHeight="1" outlineLevel="1">
      <c r="A13" s="3">
        <f t="shared" si="1"/>
        <v>4</v>
      </c>
      <c r="B13" s="51" t="str">
        <f t="shared" si="0"/>
        <v>4.</v>
      </c>
      <c r="C13" s="53" t="s">
        <v>713</v>
      </c>
      <c r="D13" s="52" t="s">
        <v>1013</v>
      </c>
      <c r="E13" s="65" t="s">
        <v>841</v>
      </c>
      <c r="F13" s="51" t="s">
        <v>860</v>
      </c>
      <c r="G13" s="51" t="s">
        <v>860</v>
      </c>
      <c r="H13" s="50">
        <v>42124</v>
      </c>
      <c r="I13" s="51" t="s">
        <v>860</v>
      </c>
      <c r="J13" s="51" t="s">
        <v>860</v>
      </c>
      <c r="K13" s="51" t="s">
        <v>860</v>
      </c>
      <c r="L13" s="51" t="s">
        <v>860</v>
      </c>
      <c r="M13" s="21"/>
      <c r="N13" s="21"/>
    </row>
    <row r="14" spans="1:14" ht="111" customHeight="1" outlineLevel="1">
      <c r="A14" s="3">
        <f t="shared" si="1"/>
        <v>5</v>
      </c>
      <c r="B14" s="51" t="str">
        <f t="shared" si="0"/>
        <v>5.</v>
      </c>
      <c r="C14" s="53" t="s">
        <v>521</v>
      </c>
      <c r="D14" s="52" t="s">
        <v>1013</v>
      </c>
      <c r="E14" s="65" t="s">
        <v>841</v>
      </c>
      <c r="F14" s="51" t="s">
        <v>860</v>
      </c>
      <c r="G14" s="51" t="s">
        <v>860</v>
      </c>
      <c r="H14" s="50">
        <v>42490</v>
      </c>
      <c r="I14" s="51" t="s">
        <v>860</v>
      </c>
      <c r="J14" s="51" t="s">
        <v>860</v>
      </c>
      <c r="K14" s="51" t="s">
        <v>860</v>
      </c>
      <c r="L14" s="51" t="s">
        <v>860</v>
      </c>
      <c r="M14" s="21"/>
      <c r="N14" s="21"/>
    </row>
    <row r="15" spans="1:14" ht="138.75" customHeight="1" outlineLevel="1">
      <c r="A15" s="3">
        <f t="shared" si="1"/>
        <v>6</v>
      </c>
      <c r="B15" s="51" t="str">
        <f t="shared" si="0"/>
        <v>6.</v>
      </c>
      <c r="C15" s="53" t="s">
        <v>714</v>
      </c>
      <c r="D15" s="52" t="s">
        <v>41</v>
      </c>
      <c r="E15" s="65" t="s">
        <v>841</v>
      </c>
      <c r="F15" s="51" t="s">
        <v>860</v>
      </c>
      <c r="G15" s="51" t="s">
        <v>860</v>
      </c>
      <c r="H15" s="50">
        <v>42004</v>
      </c>
      <c r="I15" s="51" t="s">
        <v>860</v>
      </c>
      <c r="J15" s="51" t="s">
        <v>860</v>
      </c>
      <c r="K15" s="51" t="s">
        <v>860</v>
      </c>
      <c r="L15" s="51" t="s">
        <v>860</v>
      </c>
      <c r="M15" s="21"/>
      <c r="N15" s="21"/>
    </row>
    <row r="16" spans="1:14" ht="135" customHeight="1" outlineLevel="1">
      <c r="A16" s="3">
        <f t="shared" si="1"/>
        <v>7</v>
      </c>
      <c r="B16" s="51" t="str">
        <f t="shared" si="0"/>
        <v>7.</v>
      </c>
      <c r="C16" s="53" t="s">
        <v>715</v>
      </c>
      <c r="D16" s="52"/>
      <c r="E16" s="65" t="s">
        <v>841</v>
      </c>
      <c r="F16" s="51" t="s">
        <v>860</v>
      </c>
      <c r="G16" s="51" t="s">
        <v>860</v>
      </c>
      <c r="H16" s="50">
        <v>42369</v>
      </c>
      <c r="I16" s="51" t="s">
        <v>860</v>
      </c>
      <c r="J16" s="51" t="s">
        <v>860</v>
      </c>
      <c r="K16" s="51" t="s">
        <v>860</v>
      </c>
      <c r="L16" s="51" t="s">
        <v>860</v>
      </c>
      <c r="M16" s="21"/>
      <c r="N16" s="21"/>
    </row>
    <row r="17" spans="1:14" ht="136.5" customHeight="1" outlineLevel="1">
      <c r="A17" s="3">
        <f t="shared" si="1"/>
        <v>8</v>
      </c>
      <c r="B17" s="51" t="str">
        <f t="shared" si="0"/>
        <v>8.</v>
      </c>
      <c r="C17" s="53" t="s">
        <v>716</v>
      </c>
      <c r="D17" s="52"/>
      <c r="E17" s="65" t="s">
        <v>841</v>
      </c>
      <c r="F17" s="51" t="s">
        <v>860</v>
      </c>
      <c r="G17" s="51" t="s">
        <v>860</v>
      </c>
      <c r="H17" s="50">
        <v>42735</v>
      </c>
      <c r="I17" s="51" t="s">
        <v>860</v>
      </c>
      <c r="J17" s="51" t="s">
        <v>860</v>
      </c>
      <c r="K17" s="51" t="s">
        <v>860</v>
      </c>
      <c r="L17" s="51" t="s">
        <v>860</v>
      </c>
      <c r="M17" s="21"/>
      <c r="N17" s="21"/>
    </row>
    <row r="18" spans="1:14" ht="133.5" customHeight="1" outlineLevel="1">
      <c r="A18" s="3">
        <f t="shared" si="1"/>
        <v>9</v>
      </c>
      <c r="B18" s="51" t="str">
        <f t="shared" si="0"/>
        <v>9.</v>
      </c>
      <c r="C18" s="67" t="s">
        <v>962</v>
      </c>
      <c r="D18" s="52"/>
      <c r="E18" s="65" t="s">
        <v>841</v>
      </c>
      <c r="F18" s="51" t="s">
        <v>840</v>
      </c>
      <c r="G18" s="50">
        <v>41640</v>
      </c>
      <c r="H18" s="50">
        <v>42735</v>
      </c>
      <c r="I18" s="52" t="s">
        <v>575</v>
      </c>
      <c r="J18" s="68">
        <v>601500</v>
      </c>
      <c r="K18" s="68">
        <v>443930</v>
      </c>
      <c r="L18" s="68">
        <v>443930</v>
      </c>
      <c r="M18" s="31"/>
      <c r="N18" s="31"/>
    </row>
    <row r="19" spans="1:14" ht="64.5" outlineLevel="1">
      <c r="A19" s="3">
        <f>A18+1</f>
        <v>10</v>
      </c>
      <c r="B19" s="51" t="str">
        <f t="shared" si="0"/>
        <v>10.</v>
      </c>
      <c r="C19" s="53" t="s">
        <v>717</v>
      </c>
      <c r="D19" s="52"/>
      <c r="E19" s="65" t="s">
        <v>841</v>
      </c>
      <c r="F19" s="51" t="s">
        <v>860</v>
      </c>
      <c r="G19" s="51" t="s">
        <v>860</v>
      </c>
      <c r="H19" s="50">
        <v>42045</v>
      </c>
      <c r="I19" s="51" t="s">
        <v>860</v>
      </c>
      <c r="J19" s="51" t="s">
        <v>860</v>
      </c>
      <c r="K19" s="51" t="s">
        <v>860</v>
      </c>
      <c r="L19" s="51" t="s">
        <v>860</v>
      </c>
      <c r="M19" s="21"/>
      <c r="N19" s="21"/>
    </row>
    <row r="20" spans="1:14" ht="69" customHeight="1" outlineLevel="1">
      <c r="A20" s="3">
        <f>A19+1</f>
        <v>11</v>
      </c>
      <c r="B20" s="51" t="str">
        <f t="shared" si="0"/>
        <v>11.</v>
      </c>
      <c r="C20" s="53" t="s">
        <v>718</v>
      </c>
      <c r="D20" s="52" t="s">
        <v>41</v>
      </c>
      <c r="E20" s="65" t="s">
        <v>841</v>
      </c>
      <c r="F20" s="51" t="s">
        <v>860</v>
      </c>
      <c r="G20" s="51" t="s">
        <v>860</v>
      </c>
      <c r="H20" s="50">
        <v>42004</v>
      </c>
      <c r="I20" s="51" t="s">
        <v>860</v>
      </c>
      <c r="J20" s="51" t="s">
        <v>860</v>
      </c>
      <c r="K20" s="51" t="s">
        <v>860</v>
      </c>
      <c r="L20" s="51" t="s">
        <v>860</v>
      </c>
      <c r="M20" s="21"/>
      <c r="N20" s="21"/>
    </row>
    <row r="21" spans="1:14" ht="82.5" customHeight="1" outlineLevel="1">
      <c r="A21" s="3">
        <f t="shared" si="1"/>
        <v>12</v>
      </c>
      <c r="B21" s="51" t="str">
        <f t="shared" si="0"/>
        <v>12.</v>
      </c>
      <c r="C21" s="53" t="s">
        <v>719</v>
      </c>
      <c r="D21" s="52"/>
      <c r="E21" s="65" t="s">
        <v>841</v>
      </c>
      <c r="F21" s="51" t="s">
        <v>860</v>
      </c>
      <c r="G21" s="51" t="s">
        <v>860</v>
      </c>
      <c r="H21" s="50">
        <v>42369</v>
      </c>
      <c r="I21" s="51" t="s">
        <v>860</v>
      </c>
      <c r="J21" s="51" t="s">
        <v>860</v>
      </c>
      <c r="K21" s="51" t="s">
        <v>860</v>
      </c>
      <c r="L21" s="51" t="s">
        <v>860</v>
      </c>
      <c r="M21" s="21"/>
      <c r="N21" s="21"/>
    </row>
    <row r="22" spans="1:14" ht="92.25" customHeight="1" outlineLevel="1">
      <c r="A22" s="3">
        <f t="shared" si="1"/>
        <v>13</v>
      </c>
      <c r="B22" s="51" t="str">
        <f t="shared" si="0"/>
        <v>13.</v>
      </c>
      <c r="C22" s="53" t="s">
        <v>720</v>
      </c>
      <c r="D22" s="52"/>
      <c r="E22" s="65" t="s">
        <v>841</v>
      </c>
      <c r="F22" s="51" t="s">
        <v>860</v>
      </c>
      <c r="G22" s="51" t="s">
        <v>860</v>
      </c>
      <c r="H22" s="50">
        <v>42735</v>
      </c>
      <c r="I22" s="51" t="s">
        <v>860</v>
      </c>
      <c r="J22" s="51" t="s">
        <v>860</v>
      </c>
      <c r="K22" s="51" t="s">
        <v>860</v>
      </c>
      <c r="L22" s="51" t="s">
        <v>860</v>
      </c>
      <c r="M22" s="21"/>
      <c r="N22" s="21"/>
    </row>
    <row r="23" spans="1:14" ht="60.75" customHeight="1" outlineLevel="1">
      <c r="A23" s="3">
        <f>A22+1</f>
        <v>14</v>
      </c>
      <c r="B23" s="51" t="str">
        <f t="shared" si="0"/>
        <v>14.</v>
      </c>
      <c r="C23" s="64" t="s">
        <v>963</v>
      </c>
      <c r="D23" s="52"/>
      <c r="E23" s="65" t="s">
        <v>844</v>
      </c>
      <c r="F23" s="51" t="s">
        <v>973</v>
      </c>
      <c r="G23" s="50">
        <v>41640</v>
      </c>
      <c r="H23" s="50">
        <v>44196</v>
      </c>
      <c r="I23" s="51" t="s">
        <v>860</v>
      </c>
      <c r="J23" s="66">
        <v>10056702.6</v>
      </c>
      <c r="K23" s="66">
        <v>37738066.7</v>
      </c>
      <c r="L23" s="66">
        <v>13156480</v>
      </c>
      <c r="M23" s="30"/>
      <c r="N23" s="30"/>
    </row>
    <row r="24" spans="1:14" ht="114" customHeight="1" outlineLevel="1">
      <c r="A24" s="3">
        <f t="shared" si="1"/>
        <v>15</v>
      </c>
      <c r="B24" s="51" t="str">
        <f t="shared" si="0"/>
        <v>15.</v>
      </c>
      <c r="C24" s="67" t="s">
        <v>700</v>
      </c>
      <c r="D24" s="52"/>
      <c r="E24" s="65" t="s">
        <v>841</v>
      </c>
      <c r="F24" s="51" t="s">
        <v>1087</v>
      </c>
      <c r="G24" s="50">
        <v>41640</v>
      </c>
      <c r="H24" s="50">
        <v>42735</v>
      </c>
      <c r="I24" s="52" t="s">
        <v>576</v>
      </c>
      <c r="J24" s="66">
        <v>1583802.6</v>
      </c>
      <c r="K24" s="66">
        <v>23695235.2</v>
      </c>
      <c r="L24" s="66">
        <v>13156480</v>
      </c>
      <c r="M24" s="30"/>
      <c r="N24" s="30"/>
    </row>
    <row r="25" spans="1:14" ht="82.5" customHeight="1" outlineLevel="1">
      <c r="A25" s="3">
        <f t="shared" si="1"/>
        <v>16</v>
      </c>
      <c r="B25" s="51" t="str">
        <f t="shared" si="0"/>
        <v>16.</v>
      </c>
      <c r="C25" s="53" t="s">
        <v>701</v>
      </c>
      <c r="D25" s="52" t="s">
        <v>1013</v>
      </c>
      <c r="E25" s="65" t="s">
        <v>841</v>
      </c>
      <c r="F25" s="51" t="s">
        <v>860</v>
      </c>
      <c r="G25" s="51" t="s">
        <v>860</v>
      </c>
      <c r="H25" s="50">
        <v>42004</v>
      </c>
      <c r="I25" s="51" t="s">
        <v>860</v>
      </c>
      <c r="J25" s="51" t="s">
        <v>853</v>
      </c>
      <c r="K25" s="51" t="s">
        <v>860</v>
      </c>
      <c r="L25" s="51" t="s">
        <v>860</v>
      </c>
      <c r="M25" s="21"/>
      <c r="N25" s="21"/>
    </row>
    <row r="26" spans="1:14" ht="76.5" customHeight="1" outlineLevel="1">
      <c r="A26" s="3">
        <f t="shared" si="1"/>
        <v>17</v>
      </c>
      <c r="B26" s="51" t="str">
        <f t="shared" si="0"/>
        <v>17.</v>
      </c>
      <c r="C26" s="69" t="s">
        <v>702</v>
      </c>
      <c r="D26" s="52"/>
      <c r="E26" s="65" t="s">
        <v>841</v>
      </c>
      <c r="F26" s="51" t="s">
        <v>860</v>
      </c>
      <c r="G26" s="51" t="s">
        <v>860</v>
      </c>
      <c r="H26" s="50">
        <v>42369</v>
      </c>
      <c r="I26" s="51" t="s">
        <v>860</v>
      </c>
      <c r="J26" s="51" t="s">
        <v>860</v>
      </c>
      <c r="K26" s="51" t="s">
        <v>860</v>
      </c>
      <c r="L26" s="51" t="s">
        <v>860</v>
      </c>
      <c r="M26" s="21"/>
      <c r="N26" s="21"/>
    </row>
    <row r="27" spans="1:14" ht="80.25" customHeight="1" outlineLevel="1">
      <c r="A27" s="3">
        <f t="shared" si="1"/>
        <v>18</v>
      </c>
      <c r="B27" s="51" t="str">
        <f t="shared" si="0"/>
        <v>18.</v>
      </c>
      <c r="C27" s="53" t="s">
        <v>703</v>
      </c>
      <c r="D27" s="52"/>
      <c r="E27" s="65" t="s">
        <v>841</v>
      </c>
      <c r="F27" s="51" t="s">
        <v>860</v>
      </c>
      <c r="G27" s="51" t="s">
        <v>860</v>
      </c>
      <c r="H27" s="50">
        <v>42735</v>
      </c>
      <c r="I27" s="51" t="s">
        <v>860</v>
      </c>
      <c r="J27" s="51" t="s">
        <v>860</v>
      </c>
      <c r="K27" s="51" t="s">
        <v>860</v>
      </c>
      <c r="L27" s="51" t="s">
        <v>860</v>
      </c>
      <c r="M27" s="21"/>
      <c r="N27" s="21"/>
    </row>
    <row r="28" spans="1:14" ht="53.25" customHeight="1" outlineLevel="1">
      <c r="A28" s="3">
        <f t="shared" si="1"/>
        <v>19</v>
      </c>
      <c r="B28" s="51" t="str">
        <f t="shared" si="0"/>
        <v>19.</v>
      </c>
      <c r="C28" s="53" t="s">
        <v>704</v>
      </c>
      <c r="D28" s="52" t="s">
        <v>1013</v>
      </c>
      <c r="E28" s="65" t="s">
        <v>1056</v>
      </c>
      <c r="F28" s="51" t="s">
        <v>853</v>
      </c>
      <c r="G28" s="51" t="s">
        <v>853</v>
      </c>
      <c r="H28" s="50">
        <v>42369</v>
      </c>
      <c r="I28" s="51" t="s">
        <v>853</v>
      </c>
      <c r="J28" s="51" t="s">
        <v>853</v>
      </c>
      <c r="K28" s="51" t="s">
        <v>860</v>
      </c>
      <c r="L28" s="51" t="s">
        <v>860</v>
      </c>
      <c r="M28" s="21"/>
      <c r="N28" s="21"/>
    </row>
    <row r="29" spans="1:14" ht="75.75" customHeight="1" outlineLevel="1">
      <c r="A29" s="3">
        <f t="shared" si="1"/>
        <v>20</v>
      </c>
      <c r="B29" s="51" t="str">
        <f t="shared" si="0"/>
        <v>20.</v>
      </c>
      <c r="C29" s="53" t="s">
        <v>705</v>
      </c>
      <c r="D29" s="52" t="s">
        <v>1013</v>
      </c>
      <c r="E29" s="65" t="s">
        <v>522</v>
      </c>
      <c r="F29" s="51" t="s">
        <v>853</v>
      </c>
      <c r="G29" s="70" t="s">
        <v>853</v>
      </c>
      <c r="H29" s="71">
        <v>42004</v>
      </c>
      <c r="I29" s="51" t="s">
        <v>853</v>
      </c>
      <c r="J29" s="51" t="s">
        <v>853</v>
      </c>
      <c r="K29" s="51" t="s">
        <v>860</v>
      </c>
      <c r="L29" s="51" t="s">
        <v>860</v>
      </c>
      <c r="M29" s="21"/>
      <c r="N29" s="21"/>
    </row>
    <row r="30" spans="1:14" ht="79.5" customHeight="1" outlineLevel="1">
      <c r="A30" s="3">
        <f t="shared" si="1"/>
        <v>21</v>
      </c>
      <c r="B30" s="51" t="str">
        <f t="shared" si="0"/>
        <v>21.</v>
      </c>
      <c r="C30" s="53" t="s">
        <v>706</v>
      </c>
      <c r="D30" s="52" t="s">
        <v>1013</v>
      </c>
      <c r="E30" s="65" t="s">
        <v>1056</v>
      </c>
      <c r="F30" s="51" t="s">
        <v>853</v>
      </c>
      <c r="G30" s="70" t="s">
        <v>853</v>
      </c>
      <c r="H30" s="71">
        <v>42369</v>
      </c>
      <c r="I30" s="51" t="s">
        <v>853</v>
      </c>
      <c r="J30" s="51" t="s">
        <v>853</v>
      </c>
      <c r="K30" s="51" t="s">
        <v>860</v>
      </c>
      <c r="L30" s="51" t="s">
        <v>860</v>
      </c>
      <c r="M30" s="21"/>
      <c r="N30" s="21"/>
    </row>
    <row r="31" spans="1:14" ht="66.75" customHeight="1" outlineLevel="1">
      <c r="A31" s="3">
        <f t="shared" si="1"/>
        <v>22</v>
      </c>
      <c r="B31" s="51" t="str">
        <f t="shared" si="0"/>
        <v>22.</v>
      </c>
      <c r="C31" s="72" t="s">
        <v>22</v>
      </c>
      <c r="D31" s="52" t="s">
        <v>1013</v>
      </c>
      <c r="E31" s="65" t="s">
        <v>960</v>
      </c>
      <c r="F31" s="51" t="s">
        <v>853</v>
      </c>
      <c r="G31" s="70" t="s">
        <v>853</v>
      </c>
      <c r="H31" s="73">
        <v>42369</v>
      </c>
      <c r="I31" s="51" t="s">
        <v>853</v>
      </c>
      <c r="J31" s="51" t="s">
        <v>853</v>
      </c>
      <c r="K31" s="51" t="s">
        <v>853</v>
      </c>
      <c r="L31" s="51" t="s">
        <v>853</v>
      </c>
      <c r="M31" s="21"/>
      <c r="N31" s="21"/>
    </row>
    <row r="32" spans="1:14" ht="51" outlineLevel="1">
      <c r="A32" s="3">
        <f t="shared" si="1"/>
        <v>23</v>
      </c>
      <c r="B32" s="51" t="str">
        <f t="shared" si="0"/>
        <v>23.</v>
      </c>
      <c r="C32" s="72" t="s">
        <v>23</v>
      </c>
      <c r="D32" s="52" t="s">
        <v>1013</v>
      </c>
      <c r="E32" s="65" t="s">
        <v>960</v>
      </c>
      <c r="F32" s="51" t="s">
        <v>853</v>
      </c>
      <c r="G32" s="70" t="s">
        <v>853</v>
      </c>
      <c r="H32" s="73">
        <v>42369</v>
      </c>
      <c r="I32" s="51" t="s">
        <v>853</v>
      </c>
      <c r="J32" s="51" t="s">
        <v>853</v>
      </c>
      <c r="K32" s="51" t="s">
        <v>853</v>
      </c>
      <c r="L32" s="51" t="s">
        <v>853</v>
      </c>
      <c r="M32" s="21"/>
      <c r="N32" s="21"/>
    </row>
    <row r="33" spans="1:14" ht="82.5" customHeight="1" outlineLevel="1">
      <c r="A33" s="3">
        <f t="shared" si="1"/>
        <v>24</v>
      </c>
      <c r="B33" s="51" t="str">
        <f t="shared" si="0"/>
        <v>24.</v>
      </c>
      <c r="C33" s="64" t="s">
        <v>24</v>
      </c>
      <c r="D33" s="74"/>
      <c r="E33" s="65" t="s">
        <v>960</v>
      </c>
      <c r="F33" s="70" t="s">
        <v>99</v>
      </c>
      <c r="G33" s="50">
        <v>41640</v>
      </c>
      <c r="H33" s="50">
        <v>41820</v>
      </c>
      <c r="I33" s="51" t="s">
        <v>25</v>
      </c>
      <c r="J33" s="51">
        <v>0</v>
      </c>
      <c r="K33" s="51">
        <v>0</v>
      </c>
      <c r="L33" s="51">
        <v>0</v>
      </c>
      <c r="M33" s="21"/>
      <c r="N33" s="21"/>
    </row>
    <row r="34" spans="1:14" ht="71.25" customHeight="1" outlineLevel="1">
      <c r="A34" s="3">
        <f t="shared" si="1"/>
        <v>25</v>
      </c>
      <c r="B34" s="51" t="str">
        <f t="shared" si="0"/>
        <v>25.</v>
      </c>
      <c r="C34" s="53" t="s">
        <v>26</v>
      </c>
      <c r="D34" s="74" t="s">
        <v>1013</v>
      </c>
      <c r="E34" s="65" t="s">
        <v>960</v>
      </c>
      <c r="F34" s="51" t="s">
        <v>853</v>
      </c>
      <c r="G34" s="51" t="s">
        <v>853</v>
      </c>
      <c r="H34" s="50">
        <v>41820</v>
      </c>
      <c r="I34" s="51" t="s">
        <v>853</v>
      </c>
      <c r="J34" s="51" t="s">
        <v>853</v>
      </c>
      <c r="K34" s="51" t="s">
        <v>860</v>
      </c>
      <c r="L34" s="51" t="s">
        <v>860</v>
      </c>
      <c r="M34" s="21"/>
      <c r="N34" s="21"/>
    </row>
    <row r="35" spans="1:14" ht="55.5" customHeight="1" outlineLevel="1">
      <c r="A35" s="3">
        <f t="shared" si="1"/>
        <v>26</v>
      </c>
      <c r="B35" s="51" t="str">
        <f t="shared" si="0"/>
        <v>26.</v>
      </c>
      <c r="C35" s="75" t="s">
        <v>27</v>
      </c>
      <c r="D35" s="74"/>
      <c r="E35" s="65" t="s">
        <v>841</v>
      </c>
      <c r="F35" s="51" t="s">
        <v>1087</v>
      </c>
      <c r="G35" s="50">
        <v>41640</v>
      </c>
      <c r="H35" s="50">
        <v>42735</v>
      </c>
      <c r="I35" s="52" t="s">
        <v>576</v>
      </c>
      <c r="J35" s="66">
        <v>8452900</v>
      </c>
      <c r="K35" s="66">
        <v>14012831.5</v>
      </c>
      <c r="L35" s="66">
        <v>0</v>
      </c>
      <c r="M35" s="30"/>
      <c r="N35" s="30"/>
    </row>
    <row r="36" spans="1:14" ht="94.5" customHeight="1" outlineLevel="1">
      <c r="A36" s="3">
        <f t="shared" si="1"/>
        <v>27</v>
      </c>
      <c r="B36" s="51" t="str">
        <f t="shared" si="0"/>
        <v>27.</v>
      </c>
      <c r="C36" s="53" t="s">
        <v>28</v>
      </c>
      <c r="D36" s="74" t="s">
        <v>1013</v>
      </c>
      <c r="E36" s="65" t="s">
        <v>841</v>
      </c>
      <c r="F36" s="51" t="s">
        <v>860</v>
      </c>
      <c r="G36" s="51" t="s">
        <v>860</v>
      </c>
      <c r="H36" s="50">
        <v>42004</v>
      </c>
      <c r="I36" s="51" t="s">
        <v>860</v>
      </c>
      <c r="J36" s="51" t="s">
        <v>853</v>
      </c>
      <c r="K36" s="51" t="s">
        <v>860</v>
      </c>
      <c r="L36" s="51" t="s">
        <v>860</v>
      </c>
      <c r="M36" s="21"/>
      <c r="N36" s="21"/>
    </row>
    <row r="37" spans="1:14" ht="57" customHeight="1" outlineLevel="1">
      <c r="A37" s="3">
        <f t="shared" si="1"/>
        <v>28</v>
      </c>
      <c r="B37" s="51" t="str">
        <f t="shared" si="0"/>
        <v>28.</v>
      </c>
      <c r="C37" s="69" t="s">
        <v>29</v>
      </c>
      <c r="D37" s="52"/>
      <c r="E37" s="65" t="s">
        <v>841</v>
      </c>
      <c r="F37" s="51" t="s">
        <v>860</v>
      </c>
      <c r="G37" s="51" t="s">
        <v>860</v>
      </c>
      <c r="H37" s="50">
        <v>42369</v>
      </c>
      <c r="I37" s="51" t="s">
        <v>860</v>
      </c>
      <c r="J37" s="51" t="s">
        <v>860</v>
      </c>
      <c r="K37" s="51" t="s">
        <v>860</v>
      </c>
      <c r="L37" s="51" t="s">
        <v>860</v>
      </c>
      <c r="M37" s="21"/>
      <c r="N37" s="21"/>
    </row>
    <row r="38" spans="1:14" ht="74.25" customHeight="1" outlineLevel="1">
      <c r="A38" s="3">
        <f t="shared" si="1"/>
        <v>29</v>
      </c>
      <c r="B38" s="51" t="str">
        <f t="shared" si="0"/>
        <v>29.</v>
      </c>
      <c r="C38" s="76" t="s">
        <v>30</v>
      </c>
      <c r="D38" s="74" t="s">
        <v>1013</v>
      </c>
      <c r="E38" s="65" t="s">
        <v>960</v>
      </c>
      <c r="F38" s="51" t="s">
        <v>853</v>
      </c>
      <c r="G38" s="51"/>
      <c r="H38" s="73">
        <v>42004</v>
      </c>
      <c r="I38" s="51" t="s">
        <v>853</v>
      </c>
      <c r="J38" s="51" t="s">
        <v>853</v>
      </c>
      <c r="K38" s="51" t="s">
        <v>853</v>
      </c>
      <c r="L38" s="51" t="s">
        <v>853</v>
      </c>
      <c r="M38" s="21"/>
      <c r="N38" s="21"/>
    </row>
    <row r="39" spans="1:14" ht="114.75" customHeight="1" outlineLevel="1">
      <c r="A39" s="3">
        <f t="shared" si="1"/>
        <v>30</v>
      </c>
      <c r="B39" s="51" t="str">
        <f t="shared" si="0"/>
        <v>30.</v>
      </c>
      <c r="C39" s="75" t="s">
        <v>31</v>
      </c>
      <c r="D39" s="74"/>
      <c r="E39" s="65" t="s">
        <v>841</v>
      </c>
      <c r="F39" s="51" t="s">
        <v>1087</v>
      </c>
      <c r="G39" s="50">
        <v>41640</v>
      </c>
      <c r="H39" s="50">
        <v>42735</v>
      </c>
      <c r="I39" s="52" t="s">
        <v>576</v>
      </c>
      <c r="J39" s="66">
        <v>20000</v>
      </c>
      <c r="K39" s="66">
        <v>30000</v>
      </c>
      <c r="L39" s="66">
        <v>0</v>
      </c>
      <c r="M39" s="30"/>
      <c r="N39" s="30"/>
    </row>
    <row r="40" spans="1:14" ht="81.75" customHeight="1" outlineLevel="1">
      <c r="A40" s="3">
        <f t="shared" si="1"/>
        <v>31</v>
      </c>
      <c r="B40" s="51" t="str">
        <f t="shared" si="0"/>
        <v>31.</v>
      </c>
      <c r="C40" s="53" t="s">
        <v>32</v>
      </c>
      <c r="D40" s="74" t="s">
        <v>1013</v>
      </c>
      <c r="E40" s="65" t="s">
        <v>841</v>
      </c>
      <c r="F40" s="51" t="s">
        <v>860</v>
      </c>
      <c r="G40" s="51" t="s">
        <v>860</v>
      </c>
      <c r="H40" s="50">
        <v>42004</v>
      </c>
      <c r="I40" s="51" t="s">
        <v>860</v>
      </c>
      <c r="J40" s="51" t="s">
        <v>853</v>
      </c>
      <c r="K40" s="51" t="s">
        <v>860</v>
      </c>
      <c r="L40" s="51" t="s">
        <v>860</v>
      </c>
      <c r="M40" s="21"/>
      <c r="N40" s="21"/>
    </row>
    <row r="41" spans="1:14" ht="81.75" customHeight="1" outlineLevel="1">
      <c r="A41" s="3">
        <f t="shared" si="1"/>
        <v>32</v>
      </c>
      <c r="B41" s="51" t="str">
        <f t="shared" si="0"/>
        <v>32.</v>
      </c>
      <c r="C41" s="69" t="s">
        <v>33</v>
      </c>
      <c r="D41" s="52"/>
      <c r="E41" s="65" t="s">
        <v>841</v>
      </c>
      <c r="F41" s="51" t="s">
        <v>860</v>
      </c>
      <c r="G41" s="51" t="s">
        <v>860</v>
      </c>
      <c r="H41" s="50">
        <v>42369</v>
      </c>
      <c r="I41" s="51" t="s">
        <v>860</v>
      </c>
      <c r="J41" s="51" t="s">
        <v>860</v>
      </c>
      <c r="K41" s="51" t="s">
        <v>860</v>
      </c>
      <c r="L41" s="51" t="s">
        <v>860</v>
      </c>
      <c r="M41" s="21"/>
      <c r="N41" s="21"/>
    </row>
    <row r="42" spans="1:14" ht="81.75" customHeight="1" outlineLevel="1">
      <c r="A42" s="3">
        <f t="shared" si="1"/>
        <v>33</v>
      </c>
      <c r="B42" s="51" t="str">
        <f t="shared" si="0"/>
        <v>33.</v>
      </c>
      <c r="C42" s="77" t="s">
        <v>34</v>
      </c>
      <c r="D42" s="74"/>
      <c r="E42" s="78" t="s">
        <v>845</v>
      </c>
      <c r="F42" s="79" t="s">
        <v>100</v>
      </c>
      <c r="G42" s="50">
        <v>41640</v>
      </c>
      <c r="H42" s="73">
        <v>41728</v>
      </c>
      <c r="I42" s="80" t="s">
        <v>25</v>
      </c>
      <c r="J42" s="79">
        <v>0</v>
      </c>
      <c r="K42" s="79">
        <v>0</v>
      </c>
      <c r="L42" s="79">
        <v>0</v>
      </c>
      <c r="M42" s="21"/>
      <c r="N42" s="21"/>
    </row>
    <row r="43" spans="1:14" ht="81.75" customHeight="1" outlineLevel="1">
      <c r="A43" s="3">
        <f t="shared" si="1"/>
        <v>34</v>
      </c>
      <c r="B43" s="51" t="str">
        <f t="shared" si="0"/>
        <v>34.</v>
      </c>
      <c r="C43" s="81" t="s">
        <v>35</v>
      </c>
      <c r="D43" s="74"/>
      <c r="E43" s="78" t="s">
        <v>845</v>
      </c>
      <c r="F43" s="82" t="s">
        <v>853</v>
      </c>
      <c r="G43" s="79" t="s">
        <v>853</v>
      </c>
      <c r="H43" s="73">
        <v>41728</v>
      </c>
      <c r="I43" s="51" t="s">
        <v>853</v>
      </c>
      <c r="J43" s="79" t="s">
        <v>853</v>
      </c>
      <c r="K43" s="79" t="s">
        <v>853</v>
      </c>
      <c r="L43" s="79" t="s">
        <v>853</v>
      </c>
      <c r="M43" s="21"/>
      <c r="N43" s="21"/>
    </row>
    <row r="44" spans="1:14" ht="62.25" customHeight="1" outlineLevel="1">
      <c r="A44" s="3">
        <f t="shared" si="1"/>
        <v>35</v>
      </c>
      <c r="B44" s="51" t="str">
        <f t="shared" si="0"/>
        <v>35.</v>
      </c>
      <c r="C44" s="77" t="s">
        <v>502</v>
      </c>
      <c r="D44" s="83"/>
      <c r="E44" s="78" t="s">
        <v>845</v>
      </c>
      <c r="F44" s="79" t="s">
        <v>861</v>
      </c>
      <c r="G44" s="73">
        <v>41640</v>
      </c>
      <c r="H44" s="73">
        <v>44196</v>
      </c>
      <c r="I44" s="51" t="s">
        <v>853</v>
      </c>
      <c r="J44" s="84">
        <v>26413941.1</v>
      </c>
      <c r="K44" s="84">
        <v>387151.7</v>
      </c>
      <c r="L44" s="84">
        <v>387155.7</v>
      </c>
      <c r="M44" s="32"/>
      <c r="N44" s="32"/>
    </row>
    <row r="45" spans="1:14" ht="87" customHeight="1" outlineLevel="1">
      <c r="A45" s="3">
        <f t="shared" si="1"/>
        <v>36</v>
      </c>
      <c r="B45" s="209" t="str">
        <f t="shared" si="0"/>
        <v>36.</v>
      </c>
      <c r="C45" s="75" t="s">
        <v>862</v>
      </c>
      <c r="D45" s="85"/>
      <c r="E45" s="78" t="s">
        <v>846</v>
      </c>
      <c r="F45" s="86" t="s">
        <v>952</v>
      </c>
      <c r="G45" s="73">
        <v>41640</v>
      </c>
      <c r="H45" s="87">
        <v>42735</v>
      </c>
      <c r="I45" s="74" t="s">
        <v>577</v>
      </c>
      <c r="J45" s="88">
        <v>26403108.8</v>
      </c>
      <c r="K45" s="84">
        <v>376319.4</v>
      </c>
      <c r="L45" s="89">
        <v>376323.4</v>
      </c>
      <c r="M45" s="32"/>
      <c r="N45" s="32"/>
    </row>
    <row r="46" spans="2:14" ht="69" customHeight="1" outlineLevel="1">
      <c r="B46" s="210"/>
      <c r="C46" s="90"/>
      <c r="D46" s="91"/>
      <c r="E46" s="92"/>
      <c r="F46" s="93"/>
      <c r="G46" s="94"/>
      <c r="H46" s="95"/>
      <c r="I46" s="96" t="s">
        <v>578</v>
      </c>
      <c r="J46" s="97"/>
      <c r="K46" s="98"/>
      <c r="L46" s="99"/>
      <c r="M46" s="33"/>
      <c r="N46" s="33"/>
    </row>
    <row r="47" spans="1:14" ht="99.75" customHeight="1" outlineLevel="1">
      <c r="A47" s="3">
        <f>A45+1</f>
        <v>37</v>
      </c>
      <c r="B47" s="51" t="str">
        <f t="shared" si="0"/>
        <v>37.</v>
      </c>
      <c r="C47" s="100" t="s">
        <v>89</v>
      </c>
      <c r="D47" s="91"/>
      <c r="E47" s="65" t="s">
        <v>846</v>
      </c>
      <c r="F47" s="51" t="s">
        <v>853</v>
      </c>
      <c r="G47" s="51" t="s">
        <v>853</v>
      </c>
      <c r="H47" s="95">
        <v>42050</v>
      </c>
      <c r="I47" s="51" t="s">
        <v>853</v>
      </c>
      <c r="J47" s="51" t="s">
        <v>853</v>
      </c>
      <c r="K47" s="51" t="s">
        <v>853</v>
      </c>
      <c r="L47" s="51" t="s">
        <v>853</v>
      </c>
      <c r="M47" s="21"/>
      <c r="N47" s="21"/>
    </row>
    <row r="48" spans="1:14" ht="102" customHeight="1" outlineLevel="1">
      <c r="A48" s="3">
        <f t="shared" si="1"/>
        <v>38</v>
      </c>
      <c r="B48" s="51" t="str">
        <f t="shared" si="0"/>
        <v>38.</v>
      </c>
      <c r="C48" s="100" t="s">
        <v>90</v>
      </c>
      <c r="D48" s="91"/>
      <c r="E48" s="65" t="s">
        <v>846</v>
      </c>
      <c r="F48" s="51" t="s">
        <v>853</v>
      </c>
      <c r="G48" s="51" t="s">
        <v>853</v>
      </c>
      <c r="H48" s="95">
        <v>42415</v>
      </c>
      <c r="I48" s="51" t="s">
        <v>853</v>
      </c>
      <c r="J48" s="51" t="s">
        <v>853</v>
      </c>
      <c r="K48" s="51" t="s">
        <v>853</v>
      </c>
      <c r="L48" s="51" t="s">
        <v>853</v>
      </c>
      <c r="M48" s="21"/>
      <c r="N48" s="21"/>
    </row>
    <row r="49" spans="1:14" ht="96.75" customHeight="1" outlineLevel="1">
      <c r="A49" s="3">
        <f t="shared" si="1"/>
        <v>39</v>
      </c>
      <c r="B49" s="51" t="str">
        <f t="shared" si="0"/>
        <v>39.</v>
      </c>
      <c r="C49" s="101" t="s">
        <v>503</v>
      </c>
      <c r="D49" s="96"/>
      <c r="E49" s="92" t="s">
        <v>847</v>
      </c>
      <c r="F49" s="102" t="s">
        <v>953</v>
      </c>
      <c r="G49" s="94">
        <v>41640</v>
      </c>
      <c r="H49" s="94">
        <v>42735</v>
      </c>
      <c r="I49" s="96" t="s">
        <v>579</v>
      </c>
      <c r="J49" s="103">
        <v>10832.3</v>
      </c>
      <c r="K49" s="103">
        <v>10832.3</v>
      </c>
      <c r="L49" s="103">
        <v>10832.3</v>
      </c>
      <c r="M49" s="32"/>
      <c r="N49" s="32"/>
    </row>
    <row r="50" spans="1:14" ht="27.75" customHeight="1">
      <c r="A50" s="3">
        <f t="shared" si="1"/>
        <v>40</v>
      </c>
      <c r="B50" s="104"/>
      <c r="C50" s="104" t="s">
        <v>906</v>
      </c>
      <c r="D50" s="51" t="s">
        <v>853</v>
      </c>
      <c r="E50" s="61"/>
      <c r="F50" s="51" t="s">
        <v>853</v>
      </c>
      <c r="G50" s="50">
        <v>41640</v>
      </c>
      <c r="H50" s="50">
        <v>44196</v>
      </c>
      <c r="I50" s="51" t="s">
        <v>853</v>
      </c>
      <c r="J50" s="63">
        <v>211167306.2</v>
      </c>
      <c r="K50" s="63">
        <v>224633487.4</v>
      </c>
      <c r="L50" s="63">
        <v>243869951.7</v>
      </c>
      <c r="M50" s="29"/>
      <c r="N50" s="29"/>
    </row>
    <row r="51" spans="1:14" ht="174.75" customHeight="1" outlineLevel="1">
      <c r="A51" s="3">
        <f>A49+1</f>
        <v>40</v>
      </c>
      <c r="B51" s="51" t="str">
        <f t="shared" si="0"/>
        <v>40.</v>
      </c>
      <c r="C51" s="64" t="s">
        <v>504</v>
      </c>
      <c r="D51" s="105"/>
      <c r="E51" s="106" t="s">
        <v>848</v>
      </c>
      <c r="F51" s="70" t="s">
        <v>710</v>
      </c>
      <c r="G51" s="50">
        <v>41640</v>
      </c>
      <c r="H51" s="50">
        <v>44196</v>
      </c>
      <c r="I51" s="51" t="s">
        <v>853</v>
      </c>
      <c r="J51" s="107">
        <v>210824698.5</v>
      </c>
      <c r="K51" s="107">
        <v>224289172.70000002</v>
      </c>
      <c r="L51" s="107">
        <v>239246305.1</v>
      </c>
      <c r="M51" s="32"/>
      <c r="N51" s="32"/>
    </row>
    <row r="52" spans="1:15" ht="86.25" customHeight="1" outlineLevel="1">
      <c r="A52" s="3">
        <f aca="true" t="shared" si="2" ref="A52:A79">A51+1</f>
        <v>41</v>
      </c>
      <c r="B52" s="51" t="str">
        <f t="shared" si="0"/>
        <v>41.</v>
      </c>
      <c r="C52" s="67" t="s">
        <v>505</v>
      </c>
      <c r="D52" s="52"/>
      <c r="E52" s="106" t="s">
        <v>1075</v>
      </c>
      <c r="F52" s="70" t="s">
        <v>652</v>
      </c>
      <c r="G52" s="50">
        <v>41640</v>
      </c>
      <c r="H52" s="50">
        <v>42735</v>
      </c>
      <c r="I52" s="52" t="s">
        <v>580</v>
      </c>
      <c r="J52" s="108">
        <v>80200000</v>
      </c>
      <c r="K52" s="108">
        <v>85170000</v>
      </c>
      <c r="L52" s="108">
        <v>97670000</v>
      </c>
      <c r="M52" s="34"/>
      <c r="N52" s="34"/>
      <c r="O52" s="22"/>
    </row>
    <row r="53" spans="1:14" ht="125.25" customHeight="1" outlineLevel="1">
      <c r="A53" s="3">
        <f t="shared" si="2"/>
        <v>42</v>
      </c>
      <c r="B53" s="51" t="str">
        <f t="shared" si="0"/>
        <v>42.</v>
      </c>
      <c r="C53" s="109" t="s">
        <v>18</v>
      </c>
      <c r="D53" s="52" t="s">
        <v>1013</v>
      </c>
      <c r="E53" s="106" t="s">
        <v>1075</v>
      </c>
      <c r="F53" s="50" t="s">
        <v>853</v>
      </c>
      <c r="G53" s="50" t="s">
        <v>853</v>
      </c>
      <c r="H53" s="50">
        <v>42004</v>
      </c>
      <c r="I53" s="52" t="s">
        <v>853</v>
      </c>
      <c r="J53" s="50" t="s">
        <v>853</v>
      </c>
      <c r="K53" s="51" t="s">
        <v>860</v>
      </c>
      <c r="L53" s="51" t="s">
        <v>860</v>
      </c>
      <c r="M53" s="21"/>
      <c r="N53" s="21"/>
    </row>
    <row r="54" spans="1:14" ht="106.5" customHeight="1" outlineLevel="1">
      <c r="A54" s="3">
        <f t="shared" si="2"/>
        <v>43</v>
      </c>
      <c r="B54" s="51" t="str">
        <f t="shared" si="0"/>
        <v>43.</v>
      </c>
      <c r="C54" s="109" t="s">
        <v>52</v>
      </c>
      <c r="D54" s="52" t="s">
        <v>1013</v>
      </c>
      <c r="E54" s="106" t="s">
        <v>1075</v>
      </c>
      <c r="F54" s="50" t="s">
        <v>853</v>
      </c>
      <c r="G54" s="50" t="s">
        <v>853</v>
      </c>
      <c r="H54" s="50">
        <v>42369</v>
      </c>
      <c r="I54" s="52" t="s">
        <v>853</v>
      </c>
      <c r="J54" s="50" t="s">
        <v>853</v>
      </c>
      <c r="K54" s="51" t="s">
        <v>860</v>
      </c>
      <c r="L54" s="51" t="s">
        <v>860</v>
      </c>
      <c r="M54" s="21"/>
      <c r="N54" s="21"/>
    </row>
    <row r="55" spans="1:14" ht="115.5" customHeight="1" outlineLevel="1">
      <c r="A55" s="3">
        <f t="shared" si="2"/>
        <v>44</v>
      </c>
      <c r="B55" s="51" t="str">
        <f t="shared" si="0"/>
        <v>44.</v>
      </c>
      <c r="C55" s="109" t="s">
        <v>53</v>
      </c>
      <c r="D55" s="52" t="s">
        <v>1013</v>
      </c>
      <c r="E55" s="106" t="s">
        <v>1075</v>
      </c>
      <c r="F55" s="50" t="s">
        <v>853</v>
      </c>
      <c r="G55" s="50" t="s">
        <v>853</v>
      </c>
      <c r="H55" s="50">
        <v>42735</v>
      </c>
      <c r="I55" s="52" t="s">
        <v>853</v>
      </c>
      <c r="J55" s="50" t="s">
        <v>853</v>
      </c>
      <c r="K55" s="51" t="s">
        <v>860</v>
      </c>
      <c r="L55" s="51" t="s">
        <v>860</v>
      </c>
      <c r="M55" s="21"/>
      <c r="N55" s="21"/>
    </row>
    <row r="56" spans="1:14" ht="184.5" customHeight="1" outlineLevel="1">
      <c r="A56" s="3">
        <f>A55+1</f>
        <v>45</v>
      </c>
      <c r="B56" s="51" t="str">
        <f t="shared" si="0"/>
        <v>45.</v>
      </c>
      <c r="C56" s="67" t="s">
        <v>506</v>
      </c>
      <c r="D56" s="52"/>
      <c r="E56" s="106" t="s">
        <v>849</v>
      </c>
      <c r="F56" s="51" t="s">
        <v>54</v>
      </c>
      <c r="G56" s="50">
        <v>41640</v>
      </c>
      <c r="H56" s="50">
        <v>42735</v>
      </c>
      <c r="I56" s="52" t="s">
        <v>580</v>
      </c>
      <c r="J56" s="107">
        <v>126478560.5</v>
      </c>
      <c r="K56" s="107">
        <v>134843224.3</v>
      </c>
      <c r="L56" s="107">
        <f>L51-L52</f>
        <v>141576305.1</v>
      </c>
      <c r="M56" s="32"/>
      <c r="N56" s="32"/>
    </row>
    <row r="57" spans="1:14" ht="132.75" customHeight="1" outlineLevel="1">
      <c r="A57" s="3">
        <f>A56+1</f>
        <v>46</v>
      </c>
      <c r="B57" s="51" t="str">
        <f t="shared" si="0"/>
        <v>46.</v>
      </c>
      <c r="C57" s="109" t="s">
        <v>19</v>
      </c>
      <c r="D57" s="52" t="s">
        <v>1013</v>
      </c>
      <c r="E57" s="106" t="s">
        <v>1075</v>
      </c>
      <c r="F57" s="50" t="s">
        <v>853</v>
      </c>
      <c r="G57" s="50" t="s">
        <v>853</v>
      </c>
      <c r="H57" s="50">
        <v>42004</v>
      </c>
      <c r="I57" s="52" t="s">
        <v>853</v>
      </c>
      <c r="J57" s="50" t="s">
        <v>853</v>
      </c>
      <c r="K57" s="51" t="s">
        <v>860</v>
      </c>
      <c r="L57" s="51" t="s">
        <v>860</v>
      </c>
      <c r="M57" s="21"/>
      <c r="N57" s="21"/>
    </row>
    <row r="58" spans="1:14" ht="111" customHeight="1" outlineLevel="1">
      <c r="A58" s="3">
        <f>A57+1</f>
        <v>47</v>
      </c>
      <c r="B58" s="51" t="str">
        <f t="shared" si="0"/>
        <v>47.</v>
      </c>
      <c r="C58" s="109" t="s">
        <v>55</v>
      </c>
      <c r="D58" s="52" t="s">
        <v>1013</v>
      </c>
      <c r="E58" s="106" t="s">
        <v>1075</v>
      </c>
      <c r="F58" s="50" t="s">
        <v>853</v>
      </c>
      <c r="G58" s="50" t="s">
        <v>853</v>
      </c>
      <c r="H58" s="50">
        <v>42369</v>
      </c>
      <c r="I58" s="52" t="s">
        <v>853</v>
      </c>
      <c r="J58" s="50" t="s">
        <v>853</v>
      </c>
      <c r="K58" s="51" t="s">
        <v>860</v>
      </c>
      <c r="L58" s="51" t="s">
        <v>860</v>
      </c>
      <c r="M58" s="21"/>
      <c r="N58" s="21"/>
    </row>
    <row r="59" spans="1:14" ht="119.25" customHeight="1" outlineLevel="1">
      <c r="A59" s="3">
        <f>A58+1</f>
        <v>48</v>
      </c>
      <c r="B59" s="51" t="str">
        <f t="shared" si="0"/>
        <v>48.</v>
      </c>
      <c r="C59" s="109" t="s">
        <v>56</v>
      </c>
      <c r="D59" s="52" t="s">
        <v>1013</v>
      </c>
      <c r="E59" s="106" t="s">
        <v>1075</v>
      </c>
      <c r="F59" s="50" t="s">
        <v>853</v>
      </c>
      <c r="G59" s="50" t="s">
        <v>853</v>
      </c>
      <c r="H59" s="50">
        <v>42735</v>
      </c>
      <c r="I59" s="52" t="s">
        <v>853</v>
      </c>
      <c r="J59" s="50" t="s">
        <v>853</v>
      </c>
      <c r="K59" s="51" t="s">
        <v>860</v>
      </c>
      <c r="L59" s="51" t="s">
        <v>860</v>
      </c>
      <c r="M59" s="21"/>
      <c r="N59" s="21"/>
    </row>
    <row r="60" spans="1:14" ht="174.75" customHeight="1" outlineLevel="1">
      <c r="A60" s="3">
        <f>A59+1</f>
        <v>49</v>
      </c>
      <c r="B60" s="51" t="str">
        <f t="shared" si="0"/>
        <v>49.</v>
      </c>
      <c r="C60" s="67" t="s">
        <v>919</v>
      </c>
      <c r="D60" s="52"/>
      <c r="E60" s="106" t="s">
        <v>725</v>
      </c>
      <c r="F60" s="51" t="s">
        <v>633</v>
      </c>
      <c r="G60" s="50">
        <v>41640</v>
      </c>
      <c r="H60" s="50">
        <v>42735</v>
      </c>
      <c r="I60" s="52" t="s">
        <v>657</v>
      </c>
      <c r="J60" s="108">
        <v>4146138</v>
      </c>
      <c r="K60" s="108">
        <v>4275948.400000006</v>
      </c>
      <c r="L60" s="108">
        <v>4275948.399999976</v>
      </c>
      <c r="M60" s="34"/>
      <c r="N60" s="34"/>
    </row>
    <row r="61" spans="1:15" ht="84.75" customHeight="1" outlineLevel="1">
      <c r="A61" s="3">
        <f t="shared" si="2"/>
        <v>50</v>
      </c>
      <c r="B61" s="51" t="str">
        <f t="shared" si="0"/>
        <v>50.</v>
      </c>
      <c r="C61" s="53" t="s">
        <v>721</v>
      </c>
      <c r="D61" s="52" t="s">
        <v>1013</v>
      </c>
      <c r="E61" s="106" t="s">
        <v>850</v>
      </c>
      <c r="F61" s="50" t="s">
        <v>853</v>
      </c>
      <c r="G61" s="50" t="s">
        <v>853</v>
      </c>
      <c r="H61" s="50">
        <v>41640</v>
      </c>
      <c r="I61" s="52" t="s">
        <v>853</v>
      </c>
      <c r="J61" s="50" t="s">
        <v>853</v>
      </c>
      <c r="K61" s="51" t="s">
        <v>860</v>
      </c>
      <c r="L61" s="51" t="s">
        <v>860</v>
      </c>
      <c r="M61" s="37"/>
      <c r="N61" s="21"/>
      <c r="O61" s="21"/>
    </row>
    <row r="62" spans="1:14" ht="84.75" customHeight="1" outlineLevel="1">
      <c r="A62" s="3">
        <f t="shared" si="2"/>
        <v>51</v>
      </c>
      <c r="B62" s="51" t="str">
        <f t="shared" si="0"/>
        <v>51.</v>
      </c>
      <c r="C62" s="53" t="s">
        <v>57</v>
      </c>
      <c r="D62" s="52" t="s">
        <v>1013</v>
      </c>
      <c r="E62" s="106" t="s">
        <v>850</v>
      </c>
      <c r="F62" s="50" t="s">
        <v>853</v>
      </c>
      <c r="G62" s="50" t="s">
        <v>853</v>
      </c>
      <c r="H62" s="50">
        <v>42004</v>
      </c>
      <c r="I62" s="52" t="s">
        <v>853</v>
      </c>
      <c r="J62" s="52" t="s">
        <v>853</v>
      </c>
      <c r="K62" s="52" t="s">
        <v>853</v>
      </c>
      <c r="L62" s="52" t="s">
        <v>853</v>
      </c>
      <c r="M62" s="35"/>
      <c r="N62" s="35"/>
    </row>
    <row r="63" spans="1:14" ht="84.75" customHeight="1" outlineLevel="1">
      <c r="A63" s="3">
        <f t="shared" si="2"/>
        <v>52</v>
      </c>
      <c r="B63" s="51" t="str">
        <f t="shared" si="0"/>
        <v>52.</v>
      </c>
      <c r="C63" s="53" t="s">
        <v>58</v>
      </c>
      <c r="D63" s="52" t="s">
        <v>1013</v>
      </c>
      <c r="E63" s="106" t="s">
        <v>850</v>
      </c>
      <c r="F63" s="50" t="s">
        <v>853</v>
      </c>
      <c r="G63" s="50" t="s">
        <v>853</v>
      </c>
      <c r="H63" s="50">
        <v>42369</v>
      </c>
      <c r="I63" s="52" t="s">
        <v>853</v>
      </c>
      <c r="J63" s="52" t="s">
        <v>853</v>
      </c>
      <c r="K63" s="52" t="s">
        <v>853</v>
      </c>
      <c r="L63" s="52" t="s">
        <v>853</v>
      </c>
      <c r="M63" s="35"/>
      <c r="N63" s="35"/>
    </row>
    <row r="64" spans="1:14" ht="93" customHeight="1" outlineLevel="1">
      <c r="A64" s="3">
        <f t="shared" si="2"/>
        <v>53</v>
      </c>
      <c r="B64" s="51" t="str">
        <f t="shared" si="0"/>
        <v>53.</v>
      </c>
      <c r="C64" s="53" t="s">
        <v>59</v>
      </c>
      <c r="D64" s="52" t="s">
        <v>38</v>
      </c>
      <c r="E64" s="106" t="s">
        <v>850</v>
      </c>
      <c r="F64" s="50" t="s">
        <v>853</v>
      </c>
      <c r="G64" s="50" t="s">
        <v>853</v>
      </c>
      <c r="H64" s="50">
        <v>42735</v>
      </c>
      <c r="I64" s="52" t="s">
        <v>853</v>
      </c>
      <c r="J64" s="52" t="s">
        <v>853</v>
      </c>
      <c r="K64" s="52" t="s">
        <v>853</v>
      </c>
      <c r="L64" s="52" t="s">
        <v>853</v>
      </c>
      <c r="M64" s="35"/>
      <c r="N64" s="35"/>
    </row>
    <row r="65" spans="1:14" ht="61.5" customHeight="1" outlineLevel="1">
      <c r="A65" s="3">
        <f t="shared" si="2"/>
        <v>54</v>
      </c>
      <c r="B65" s="51" t="str">
        <f t="shared" si="0"/>
        <v>54.</v>
      </c>
      <c r="C65" s="110" t="s">
        <v>507</v>
      </c>
      <c r="D65" s="105"/>
      <c r="E65" s="106" t="s">
        <v>723</v>
      </c>
      <c r="F65" s="51" t="s">
        <v>1014</v>
      </c>
      <c r="G65" s="50">
        <v>41640</v>
      </c>
      <c r="H65" s="50">
        <v>44196</v>
      </c>
      <c r="I65" s="51" t="s">
        <v>853</v>
      </c>
      <c r="J65" s="108">
        <v>52500</v>
      </c>
      <c r="K65" s="108">
        <v>52500</v>
      </c>
      <c r="L65" s="108">
        <v>52500</v>
      </c>
      <c r="M65" s="34"/>
      <c r="N65" s="34"/>
    </row>
    <row r="66" spans="1:14" ht="106.5" customHeight="1" outlineLevel="1">
      <c r="A66" s="3">
        <f t="shared" si="2"/>
        <v>55</v>
      </c>
      <c r="B66" s="51" t="str">
        <f t="shared" si="0"/>
        <v>55.</v>
      </c>
      <c r="C66" s="67" t="s">
        <v>722</v>
      </c>
      <c r="D66" s="52"/>
      <c r="E66" s="106" t="s">
        <v>724</v>
      </c>
      <c r="F66" s="51" t="s">
        <v>1000</v>
      </c>
      <c r="G66" s="50">
        <v>41640</v>
      </c>
      <c r="H66" s="50">
        <v>42735</v>
      </c>
      <c r="I66" s="52" t="s">
        <v>581</v>
      </c>
      <c r="J66" s="108">
        <v>52500</v>
      </c>
      <c r="K66" s="108">
        <v>52500</v>
      </c>
      <c r="L66" s="108">
        <v>52500</v>
      </c>
      <c r="M66" s="34"/>
      <c r="N66" s="34"/>
    </row>
    <row r="67" spans="1:14" ht="72" customHeight="1" outlineLevel="1">
      <c r="A67" s="3">
        <f t="shared" si="2"/>
        <v>56</v>
      </c>
      <c r="B67" s="51" t="str">
        <f t="shared" si="0"/>
        <v>56.</v>
      </c>
      <c r="C67" s="53" t="s">
        <v>70</v>
      </c>
      <c r="D67" s="52"/>
      <c r="E67" s="106" t="s">
        <v>725</v>
      </c>
      <c r="F67" s="50" t="s">
        <v>853</v>
      </c>
      <c r="G67" s="50" t="s">
        <v>853</v>
      </c>
      <c r="H67" s="50">
        <v>41835</v>
      </c>
      <c r="I67" s="52" t="s">
        <v>853</v>
      </c>
      <c r="J67" s="50" t="s">
        <v>853</v>
      </c>
      <c r="K67" s="51" t="s">
        <v>860</v>
      </c>
      <c r="L67" s="51" t="s">
        <v>860</v>
      </c>
      <c r="M67" s="21"/>
      <c r="N67" s="21"/>
    </row>
    <row r="68" spans="1:14" ht="78" customHeight="1" outlineLevel="1">
      <c r="A68" s="3">
        <f t="shared" si="2"/>
        <v>57</v>
      </c>
      <c r="B68" s="51" t="str">
        <f t="shared" si="0"/>
        <v>57.</v>
      </c>
      <c r="C68" s="53" t="s">
        <v>71</v>
      </c>
      <c r="D68" s="52"/>
      <c r="E68" s="106" t="s">
        <v>725</v>
      </c>
      <c r="F68" s="50" t="s">
        <v>853</v>
      </c>
      <c r="G68" s="50" t="s">
        <v>853</v>
      </c>
      <c r="H68" s="50">
        <v>41927</v>
      </c>
      <c r="I68" s="52" t="s">
        <v>853</v>
      </c>
      <c r="J68" s="50" t="s">
        <v>853</v>
      </c>
      <c r="K68" s="51" t="s">
        <v>860</v>
      </c>
      <c r="L68" s="51" t="s">
        <v>860</v>
      </c>
      <c r="M68" s="21"/>
      <c r="N68" s="21"/>
    </row>
    <row r="69" spans="1:14" ht="90" customHeight="1" outlineLevel="1">
      <c r="A69" s="3">
        <f t="shared" si="2"/>
        <v>58</v>
      </c>
      <c r="B69" s="51" t="str">
        <f t="shared" si="0"/>
        <v>58.</v>
      </c>
      <c r="C69" s="53" t="s">
        <v>72</v>
      </c>
      <c r="D69" s="52"/>
      <c r="E69" s="106" t="s">
        <v>725</v>
      </c>
      <c r="F69" s="50" t="s">
        <v>853</v>
      </c>
      <c r="G69" s="50" t="s">
        <v>853</v>
      </c>
      <c r="H69" s="50">
        <v>42004</v>
      </c>
      <c r="I69" s="52" t="s">
        <v>853</v>
      </c>
      <c r="J69" s="50" t="s">
        <v>853</v>
      </c>
      <c r="K69" s="51" t="s">
        <v>860</v>
      </c>
      <c r="L69" s="51" t="s">
        <v>860</v>
      </c>
      <c r="M69" s="21"/>
      <c r="N69" s="21"/>
    </row>
    <row r="70" spans="1:14" ht="90" customHeight="1" outlineLevel="1">
      <c r="A70" s="3">
        <f t="shared" si="2"/>
        <v>59</v>
      </c>
      <c r="B70" s="51" t="str">
        <f t="shared" si="0"/>
        <v>59.</v>
      </c>
      <c r="C70" s="53" t="s">
        <v>73</v>
      </c>
      <c r="D70" s="111"/>
      <c r="E70" s="106" t="s">
        <v>725</v>
      </c>
      <c r="F70" s="50" t="s">
        <v>853</v>
      </c>
      <c r="G70" s="50" t="s">
        <v>853</v>
      </c>
      <c r="H70" s="50">
        <v>42200</v>
      </c>
      <c r="I70" s="52" t="s">
        <v>853</v>
      </c>
      <c r="J70" s="50" t="s">
        <v>853</v>
      </c>
      <c r="K70" s="51" t="s">
        <v>860</v>
      </c>
      <c r="L70" s="51" t="s">
        <v>860</v>
      </c>
      <c r="M70" s="21"/>
      <c r="N70" s="21"/>
    </row>
    <row r="71" spans="1:14" ht="96" customHeight="1" outlineLevel="1">
      <c r="A71" s="3">
        <f t="shared" si="2"/>
        <v>60</v>
      </c>
      <c r="B71" s="51" t="str">
        <f t="shared" si="0"/>
        <v>60.</v>
      </c>
      <c r="C71" s="53" t="s">
        <v>74</v>
      </c>
      <c r="D71" s="111"/>
      <c r="E71" s="106" t="s">
        <v>725</v>
      </c>
      <c r="F71" s="50" t="s">
        <v>853</v>
      </c>
      <c r="G71" s="50" t="s">
        <v>853</v>
      </c>
      <c r="H71" s="50">
        <v>42292</v>
      </c>
      <c r="I71" s="52" t="s">
        <v>853</v>
      </c>
      <c r="J71" s="50" t="s">
        <v>853</v>
      </c>
      <c r="K71" s="51" t="s">
        <v>860</v>
      </c>
      <c r="L71" s="51" t="s">
        <v>860</v>
      </c>
      <c r="M71" s="21"/>
      <c r="N71" s="21"/>
    </row>
    <row r="72" spans="1:14" ht="93.75" customHeight="1" outlineLevel="1">
      <c r="A72" s="3">
        <f t="shared" si="2"/>
        <v>61</v>
      </c>
      <c r="B72" s="51" t="str">
        <f t="shared" si="0"/>
        <v>61.</v>
      </c>
      <c r="C72" s="53" t="s">
        <v>75</v>
      </c>
      <c r="D72" s="52"/>
      <c r="E72" s="106" t="s">
        <v>725</v>
      </c>
      <c r="F72" s="50" t="s">
        <v>853</v>
      </c>
      <c r="G72" s="50" t="s">
        <v>853</v>
      </c>
      <c r="H72" s="50">
        <v>42369</v>
      </c>
      <c r="I72" s="52" t="s">
        <v>853</v>
      </c>
      <c r="J72" s="50" t="s">
        <v>853</v>
      </c>
      <c r="K72" s="51" t="s">
        <v>860</v>
      </c>
      <c r="L72" s="51" t="s">
        <v>860</v>
      </c>
      <c r="M72" s="21"/>
      <c r="N72" s="21"/>
    </row>
    <row r="73" spans="1:14" ht="84" customHeight="1" outlineLevel="1">
      <c r="A73" s="3">
        <f t="shared" si="2"/>
        <v>62</v>
      </c>
      <c r="B73" s="51" t="str">
        <f t="shared" si="0"/>
        <v>62.</v>
      </c>
      <c r="C73" s="53" t="s">
        <v>76</v>
      </c>
      <c r="D73" s="52"/>
      <c r="E73" s="106" t="s">
        <v>725</v>
      </c>
      <c r="F73" s="50" t="s">
        <v>853</v>
      </c>
      <c r="G73" s="50" t="s">
        <v>853</v>
      </c>
      <c r="H73" s="50">
        <v>42566</v>
      </c>
      <c r="I73" s="52" t="s">
        <v>853</v>
      </c>
      <c r="J73" s="50" t="s">
        <v>853</v>
      </c>
      <c r="K73" s="51" t="s">
        <v>860</v>
      </c>
      <c r="L73" s="51" t="s">
        <v>860</v>
      </c>
      <c r="M73" s="21"/>
      <c r="N73" s="21"/>
    </row>
    <row r="74" spans="1:14" ht="95.25" customHeight="1" outlineLevel="1">
      <c r="A74" s="3">
        <f t="shared" si="2"/>
        <v>63</v>
      </c>
      <c r="B74" s="51" t="str">
        <f t="shared" si="0"/>
        <v>63.</v>
      </c>
      <c r="C74" s="53" t="s">
        <v>77</v>
      </c>
      <c r="D74" s="52"/>
      <c r="E74" s="106" t="s">
        <v>725</v>
      </c>
      <c r="F74" s="50" t="s">
        <v>853</v>
      </c>
      <c r="G74" s="50" t="s">
        <v>853</v>
      </c>
      <c r="H74" s="50">
        <v>42658</v>
      </c>
      <c r="I74" s="50" t="s">
        <v>853</v>
      </c>
      <c r="J74" s="50" t="s">
        <v>853</v>
      </c>
      <c r="K74" s="50" t="s">
        <v>853</v>
      </c>
      <c r="L74" s="50" t="s">
        <v>853</v>
      </c>
      <c r="M74" s="36"/>
      <c r="N74" s="36"/>
    </row>
    <row r="75" spans="1:14" ht="89.25" customHeight="1" outlineLevel="1">
      <c r="A75" s="3">
        <f t="shared" si="2"/>
        <v>64</v>
      </c>
      <c r="B75" s="51" t="str">
        <f t="shared" si="0"/>
        <v>64.</v>
      </c>
      <c r="C75" s="53" t="s">
        <v>78</v>
      </c>
      <c r="D75" s="52"/>
      <c r="E75" s="106" t="s">
        <v>725</v>
      </c>
      <c r="F75" s="50"/>
      <c r="G75" s="50" t="s">
        <v>853</v>
      </c>
      <c r="H75" s="50">
        <v>42735</v>
      </c>
      <c r="I75" s="50" t="s">
        <v>853</v>
      </c>
      <c r="J75" s="50" t="s">
        <v>853</v>
      </c>
      <c r="K75" s="50" t="s">
        <v>853</v>
      </c>
      <c r="L75" s="50" t="s">
        <v>853</v>
      </c>
      <c r="M75" s="36"/>
      <c r="N75" s="36"/>
    </row>
    <row r="76" spans="1:14" ht="57.75" customHeight="1" outlineLevel="1">
      <c r="A76" s="3">
        <f t="shared" si="2"/>
        <v>65</v>
      </c>
      <c r="B76" s="51" t="str">
        <f t="shared" si="0"/>
        <v>65.</v>
      </c>
      <c r="C76" s="64" t="s">
        <v>508</v>
      </c>
      <c r="D76" s="105"/>
      <c r="E76" s="106" t="s">
        <v>998</v>
      </c>
      <c r="F76" s="51" t="s">
        <v>864</v>
      </c>
      <c r="G76" s="50">
        <v>41640</v>
      </c>
      <c r="H76" s="50">
        <v>44196</v>
      </c>
      <c r="I76" s="52" t="s">
        <v>853</v>
      </c>
      <c r="J76" s="108">
        <v>290107.7</v>
      </c>
      <c r="K76" s="108">
        <v>291814.7</v>
      </c>
      <c r="L76" s="108">
        <v>295198.2</v>
      </c>
      <c r="M76" s="34"/>
      <c r="N76" s="34"/>
    </row>
    <row r="77" spans="1:14" ht="122.25" customHeight="1" outlineLevel="1">
      <c r="A77" s="3">
        <f t="shared" si="2"/>
        <v>66</v>
      </c>
      <c r="B77" s="51" t="str">
        <f t="shared" si="0"/>
        <v>66.</v>
      </c>
      <c r="C77" s="67" t="s">
        <v>865</v>
      </c>
      <c r="D77" s="52"/>
      <c r="E77" s="106" t="s">
        <v>726</v>
      </c>
      <c r="F77" s="51" t="s">
        <v>966</v>
      </c>
      <c r="G77" s="50">
        <v>41640</v>
      </c>
      <c r="H77" s="50">
        <v>42735</v>
      </c>
      <c r="I77" s="52" t="s">
        <v>582</v>
      </c>
      <c r="J77" s="108">
        <v>290107.7</v>
      </c>
      <c r="K77" s="108">
        <v>291814.7</v>
      </c>
      <c r="L77" s="108">
        <v>295198.2</v>
      </c>
      <c r="M77" s="34"/>
      <c r="N77" s="34"/>
    </row>
    <row r="78" spans="1:14" ht="96.75" customHeight="1" outlineLevel="1">
      <c r="A78" s="3">
        <f t="shared" si="2"/>
        <v>67</v>
      </c>
      <c r="B78" s="51" t="str">
        <f t="shared" si="0"/>
        <v>67.</v>
      </c>
      <c r="C78" s="53" t="s">
        <v>61</v>
      </c>
      <c r="D78" s="52"/>
      <c r="E78" s="106" t="s">
        <v>727</v>
      </c>
      <c r="F78" s="50" t="s">
        <v>853</v>
      </c>
      <c r="G78" s="50" t="s">
        <v>853</v>
      </c>
      <c r="H78" s="50">
        <v>42004</v>
      </c>
      <c r="I78" s="52" t="s">
        <v>853</v>
      </c>
      <c r="J78" s="50" t="s">
        <v>853</v>
      </c>
      <c r="K78" s="51" t="s">
        <v>860</v>
      </c>
      <c r="L78" s="51" t="s">
        <v>860</v>
      </c>
      <c r="M78" s="21"/>
      <c r="N78" s="21"/>
    </row>
    <row r="79" spans="1:14" ht="106.5" customHeight="1" outlineLevel="1">
      <c r="A79" s="3">
        <f t="shared" si="2"/>
        <v>68</v>
      </c>
      <c r="B79" s="51" t="str">
        <f t="shared" si="0"/>
        <v>68.</v>
      </c>
      <c r="C79" s="53" t="s">
        <v>60</v>
      </c>
      <c r="D79" s="52"/>
      <c r="E79" s="106" t="s">
        <v>727</v>
      </c>
      <c r="F79" s="50" t="s">
        <v>853</v>
      </c>
      <c r="G79" s="50" t="s">
        <v>853</v>
      </c>
      <c r="H79" s="50">
        <v>42004</v>
      </c>
      <c r="I79" s="52" t="s">
        <v>853</v>
      </c>
      <c r="J79" s="50" t="s">
        <v>853</v>
      </c>
      <c r="K79" s="51" t="s">
        <v>860</v>
      </c>
      <c r="L79" s="51" t="s">
        <v>860</v>
      </c>
      <c r="M79" s="21"/>
      <c r="N79" s="21"/>
    </row>
    <row r="80" spans="1:16" ht="90.75" customHeight="1" outlineLevel="1">
      <c r="A80" s="3">
        <f>A79+1</f>
        <v>69</v>
      </c>
      <c r="B80" s="51" t="str">
        <f t="shared" si="0"/>
        <v>69.</v>
      </c>
      <c r="C80" s="53" t="s">
        <v>62</v>
      </c>
      <c r="D80" s="52"/>
      <c r="E80" s="106" t="s">
        <v>729</v>
      </c>
      <c r="F80" s="50" t="s">
        <v>853</v>
      </c>
      <c r="G80" s="50" t="s">
        <v>853</v>
      </c>
      <c r="H80" s="50">
        <v>42369</v>
      </c>
      <c r="I80" s="52" t="s">
        <v>853</v>
      </c>
      <c r="J80" s="50" t="s">
        <v>853</v>
      </c>
      <c r="K80" s="51" t="s">
        <v>860</v>
      </c>
      <c r="L80" s="51" t="s">
        <v>860</v>
      </c>
      <c r="M80" s="37"/>
      <c r="N80" s="21"/>
      <c r="O80" s="21"/>
      <c r="P80" s="20"/>
    </row>
    <row r="81" spans="1:15" ht="89.25" customHeight="1" outlineLevel="1">
      <c r="A81" s="3">
        <f>A80+1</f>
        <v>70</v>
      </c>
      <c r="B81" s="51" t="str">
        <f t="shared" si="0"/>
        <v>70.</v>
      </c>
      <c r="C81" s="53" t="s">
        <v>63</v>
      </c>
      <c r="D81" s="52"/>
      <c r="E81" s="106" t="s">
        <v>729</v>
      </c>
      <c r="F81" s="50" t="s">
        <v>853</v>
      </c>
      <c r="G81" s="50" t="s">
        <v>853</v>
      </c>
      <c r="H81" s="50">
        <v>42369</v>
      </c>
      <c r="I81" s="52" t="s">
        <v>853</v>
      </c>
      <c r="J81" s="50" t="s">
        <v>853</v>
      </c>
      <c r="K81" s="51" t="s">
        <v>860</v>
      </c>
      <c r="L81" s="51" t="s">
        <v>860</v>
      </c>
      <c r="M81" s="21"/>
      <c r="N81" s="21"/>
      <c r="O81" s="21"/>
    </row>
    <row r="82" spans="1:15" ht="87.75" customHeight="1" outlineLevel="1">
      <c r="A82" s="3">
        <f aca="true" t="shared" si="3" ref="A82:A87">A81+1</f>
        <v>71</v>
      </c>
      <c r="B82" s="51" t="str">
        <f t="shared" si="0"/>
        <v>71.</v>
      </c>
      <c r="C82" s="53" t="s">
        <v>64</v>
      </c>
      <c r="D82" s="111"/>
      <c r="E82" s="106" t="s">
        <v>729</v>
      </c>
      <c r="F82" s="50" t="s">
        <v>853</v>
      </c>
      <c r="G82" s="50" t="s">
        <v>853</v>
      </c>
      <c r="H82" s="50">
        <v>42735</v>
      </c>
      <c r="I82" s="52" t="s">
        <v>853</v>
      </c>
      <c r="J82" s="50" t="s">
        <v>853</v>
      </c>
      <c r="K82" s="51" t="s">
        <v>860</v>
      </c>
      <c r="L82" s="51" t="s">
        <v>860</v>
      </c>
      <c r="M82" s="21"/>
      <c r="N82" s="21"/>
      <c r="O82" s="21"/>
    </row>
    <row r="83" spans="1:15" ht="91.5" customHeight="1" outlineLevel="1">
      <c r="A83" s="3">
        <f t="shared" si="3"/>
        <v>72</v>
      </c>
      <c r="B83" s="51" t="str">
        <f t="shared" si="0"/>
        <v>72.</v>
      </c>
      <c r="C83" s="53" t="s">
        <v>65</v>
      </c>
      <c r="D83" s="111"/>
      <c r="E83" s="106" t="s">
        <v>729</v>
      </c>
      <c r="F83" s="50" t="s">
        <v>853</v>
      </c>
      <c r="G83" s="50" t="s">
        <v>853</v>
      </c>
      <c r="H83" s="50">
        <v>42735</v>
      </c>
      <c r="I83" s="52" t="s">
        <v>853</v>
      </c>
      <c r="J83" s="50" t="s">
        <v>853</v>
      </c>
      <c r="K83" s="51" t="s">
        <v>860</v>
      </c>
      <c r="L83" s="51" t="s">
        <v>860</v>
      </c>
      <c r="M83" s="21"/>
      <c r="N83" s="21"/>
      <c r="O83" s="21"/>
    </row>
    <row r="84" spans="1:15" ht="75" customHeight="1" outlineLevel="1">
      <c r="A84" s="3">
        <f t="shared" si="3"/>
        <v>73</v>
      </c>
      <c r="B84" s="51" t="str">
        <f t="shared" si="0"/>
        <v>73.</v>
      </c>
      <c r="C84" s="53" t="s">
        <v>66</v>
      </c>
      <c r="D84" s="52" t="s">
        <v>1013</v>
      </c>
      <c r="E84" s="106" t="s">
        <v>728</v>
      </c>
      <c r="F84" s="50" t="s">
        <v>853</v>
      </c>
      <c r="G84" s="50" t="s">
        <v>853</v>
      </c>
      <c r="H84" s="50">
        <v>42323</v>
      </c>
      <c r="I84" s="52" t="s">
        <v>853</v>
      </c>
      <c r="J84" s="50" t="s">
        <v>853</v>
      </c>
      <c r="K84" s="51" t="s">
        <v>860</v>
      </c>
      <c r="L84" s="51" t="s">
        <v>860</v>
      </c>
      <c r="M84" s="21"/>
      <c r="N84" s="21"/>
      <c r="O84" s="21"/>
    </row>
    <row r="85" spans="2:15" ht="75" customHeight="1" outlineLevel="1">
      <c r="B85" s="51" t="s">
        <v>401</v>
      </c>
      <c r="C85" s="112" t="s">
        <v>394</v>
      </c>
      <c r="D85" s="52"/>
      <c r="E85" s="106"/>
      <c r="F85" s="50"/>
      <c r="G85" s="50"/>
      <c r="H85" s="50"/>
      <c r="I85" s="52"/>
      <c r="J85" s="50"/>
      <c r="K85" s="51"/>
      <c r="L85" s="51"/>
      <c r="M85" s="21"/>
      <c r="N85" s="21"/>
      <c r="O85" s="21"/>
    </row>
    <row r="86" spans="1:15" ht="102.75" customHeight="1" outlineLevel="1">
      <c r="A86" s="3">
        <f>A84+1</f>
        <v>74</v>
      </c>
      <c r="B86" s="51" t="s">
        <v>402</v>
      </c>
      <c r="C86" s="100" t="s">
        <v>395</v>
      </c>
      <c r="D86" s="52"/>
      <c r="E86" s="106" t="s">
        <v>727</v>
      </c>
      <c r="F86" s="50" t="s">
        <v>853</v>
      </c>
      <c r="G86" s="50" t="s">
        <v>853</v>
      </c>
      <c r="H86" s="50">
        <v>42050</v>
      </c>
      <c r="I86" s="52" t="s">
        <v>853</v>
      </c>
      <c r="J86" s="50" t="s">
        <v>853</v>
      </c>
      <c r="K86" s="51" t="s">
        <v>860</v>
      </c>
      <c r="L86" s="51" t="s">
        <v>860</v>
      </c>
      <c r="M86" s="21"/>
      <c r="N86" s="21"/>
      <c r="O86" s="21"/>
    </row>
    <row r="87" spans="1:15" ht="93.75" customHeight="1" outlineLevel="1">
      <c r="A87" s="3">
        <f t="shared" si="3"/>
        <v>75</v>
      </c>
      <c r="B87" s="51" t="s">
        <v>403</v>
      </c>
      <c r="C87" s="100" t="s">
        <v>396</v>
      </c>
      <c r="D87" s="52"/>
      <c r="E87" s="106" t="s">
        <v>727</v>
      </c>
      <c r="F87" s="50" t="s">
        <v>853</v>
      </c>
      <c r="G87" s="50" t="s">
        <v>853</v>
      </c>
      <c r="H87" s="50">
        <v>42415</v>
      </c>
      <c r="I87" s="52" t="s">
        <v>853</v>
      </c>
      <c r="J87" s="50" t="s">
        <v>853</v>
      </c>
      <c r="K87" s="51" t="s">
        <v>860</v>
      </c>
      <c r="L87" s="51" t="s">
        <v>860</v>
      </c>
      <c r="M87" s="21"/>
      <c r="N87" s="21"/>
      <c r="O87" s="21"/>
    </row>
    <row r="88" spans="2:14" ht="30" customHeight="1">
      <c r="B88" s="113"/>
      <c r="C88" s="114" t="s">
        <v>866</v>
      </c>
      <c r="D88" s="50" t="s">
        <v>853</v>
      </c>
      <c r="E88" s="113"/>
      <c r="F88" s="50" t="s">
        <v>853</v>
      </c>
      <c r="G88" s="50">
        <v>41640</v>
      </c>
      <c r="H88" s="50">
        <v>44196</v>
      </c>
      <c r="I88" s="50" t="s">
        <v>853</v>
      </c>
      <c r="J88" s="62">
        <v>19131292.9</v>
      </c>
      <c r="K88" s="62">
        <v>17515952.8</v>
      </c>
      <c r="L88" s="62">
        <v>17425654</v>
      </c>
      <c r="M88" s="28"/>
      <c r="N88" s="28"/>
    </row>
    <row r="89" spans="1:14" ht="78.75" customHeight="1" outlineLevel="1">
      <c r="A89" s="3">
        <f>A87+1</f>
        <v>76</v>
      </c>
      <c r="B89" s="51" t="s">
        <v>404</v>
      </c>
      <c r="C89" s="114" t="s">
        <v>915</v>
      </c>
      <c r="D89" s="115"/>
      <c r="E89" s="65" t="s">
        <v>926</v>
      </c>
      <c r="F89" s="51" t="s">
        <v>658</v>
      </c>
      <c r="G89" s="50">
        <v>41640</v>
      </c>
      <c r="H89" s="50">
        <v>44196</v>
      </c>
      <c r="I89" s="51" t="s">
        <v>853</v>
      </c>
      <c r="J89" s="107">
        <v>11034178.6</v>
      </c>
      <c r="K89" s="107">
        <v>10772689.3</v>
      </c>
      <c r="L89" s="107">
        <v>10652347.1</v>
      </c>
      <c r="M89" s="32"/>
      <c r="N89" s="32"/>
    </row>
    <row r="90" spans="1:14" ht="84.75" customHeight="1" outlineLevel="1">
      <c r="A90" s="3">
        <f aca="true" t="shared" si="4" ref="A90:A131">A89+1</f>
        <v>77</v>
      </c>
      <c r="B90" s="51" t="s">
        <v>405</v>
      </c>
      <c r="C90" s="116" t="s">
        <v>914</v>
      </c>
      <c r="D90" s="115"/>
      <c r="E90" s="65" t="s">
        <v>926</v>
      </c>
      <c r="F90" s="51" t="s">
        <v>625</v>
      </c>
      <c r="G90" s="50">
        <v>41640</v>
      </c>
      <c r="H90" s="117">
        <v>42735</v>
      </c>
      <c r="I90" s="57" t="s">
        <v>583</v>
      </c>
      <c r="J90" s="107">
        <v>3372500</v>
      </c>
      <c r="K90" s="107">
        <v>3372500</v>
      </c>
      <c r="L90" s="107">
        <v>3372500</v>
      </c>
      <c r="M90" s="32"/>
      <c r="N90" s="32"/>
    </row>
    <row r="91" spans="1:14" ht="128.25" outlineLevel="1">
      <c r="A91" s="3">
        <f t="shared" si="4"/>
        <v>78</v>
      </c>
      <c r="B91" s="51" t="s">
        <v>406</v>
      </c>
      <c r="C91" s="53" t="s">
        <v>659</v>
      </c>
      <c r="D91" s="57" t="s">
        <v>38</v>
      </c>
      <c r="E91" s="65" t="s">
        <v>926</v>
      </c>
      <c r="F91" s="51" t="s">
        <v>860</v>
      </c>
      <c r="G91" s="51" t="s">
        <v>860</v>
      </c>
      <c r="H91" s="50">
        <v>42004</v>
      </c>
      <c r="I91" s="51" t="s">
        <v>860</v>
      </c>
      <c r="J91" s="51" t="s">
        <v>860</v>
      </c>
      <c r="K91" s="51" t="s">
        <v>860</v>
      </c>
      <c r="L91" s="51" t="s">
        <v>860</v>
      </c>
      <c r="M91" s="21"/>
      <c r="N91" s="21"/>
    </row>
    <row r="92" spans="1:14" ht="128.25" outlineLevel="1">
      <c r="A92" s="3">
        <f t="shared" si="4"/>
        <v>79</v>
      </c>
      <c r="B92" s="51" t="s">
        <v>407</v>
      </c>
      <c r="C92" s="53" t="s">
        <v>660</v>
      </c>
      <c r="D92" s="57" t="s">
        <v>38</v>
      </c>
      <c r="E92" s="65" t="s">
        <v>926</v>
      </c>
      <c r="F92" s="51" t="s">
        <v>860</v>
      </c>
      <c r="G92" s="51" t="s">
        <v>860</v>
      </c>
      <c r="H92" s="50">
        <v>42369</v>
      </c>
      <c r="I92" s="51" t="s">
        <v>860</v>
      </c>
      <c r="J92" s="51" t="s">
        <v>860</v>
      </c>
      <c r="K92" s="51" t="s">
        <v>860</v>
      </c>
      <c r="L92" s="51" t="s">
        <v>860</v>
      </c>
      <c r="M92" s="21"/>
      <c r="N92" s="21"/>
    </row>
    <row r="93" spans="1:14" ht="115.5" outlineLevel="1">
      <c r="A93" s="3">
        <f t="shared" si="4"/>
        <v>80</v>
      </c>
      <c r="B93" s="51" t="s">
        <v>408</v>
      </c>
      <c r="C93" s="116" t="s">
        <v>661</v>
      </c>
      <c r="D93" s="57" t="s">
        <v>39</v>
      </c>
      <c r="E93" s="65" t="s">
        <v>926</v>
      </c>
      <c r="F93" s="51" t="s">
        <v>860</v>
      </c>
      <c r="G93" s="51" t="s">
        <v>860</v>
      </c>
      <c r="H93" s="50">
        <v>42735</v>
      </c>
      <c r="I93" s="51" t="s">
        <v>853</v>
      </c>
      <c r="J93" s="51" t="s">
        <v>853</v>
      </c>
      <c r="K93" s="51" t="s">
        <v>860</v>
      </c>
      <c r="L93" s="51" t="s">
        <v>860</v>
      </c>
      <c r="M93" s="21"/>
      <c r="N93" s="21"/>
    </row>
    <row r="94" spans="1:14" ht="95.25" customHeight="1" outlineLevel="1">
      <c r="A94" s="3">
        <f t="shared" si="4"/>
        <v>81</v>
      </c>
      <c r="B94" s="51" t="s">
        <v>409</v>
      </c>
      <c r="C94" s="67" t="s">
        <v>916</v>
      </c>
      <c r="D94" s="115"/>
      <c r="E94" s="65" t="s">
        <v>926</v>
      </c>
      <c r="F94" s="51" t="s">
        <v>626</v>
      </c>
      <c r="G94" s="50">
        <v>41640</v>
      </c>
      <c r="H94" s="117">
        <v>42735</v>
      </c>
      <c r="I94" s="57" t="s">
        <v>584</v>
      </c>
      <c r="J94" s="107">
        <v>468040.1</v>
      </c>
      <c r="K94" s="107">
        <v>466967.1</v>
      </c>
      <c r="L94" s="107">
        <v>466967.1</v>
      </c>
      <c r="M94" s="32"/>
      <c r="N94" s="32"/>
    </row>
    <row r="95" spans="1:14" ht="90" outlineLevel="1">
      <c r="A95" s="3">
        <f t="shared" si="4"/>
        <v>82</v>
      </c>
      <c r="B95" s="51" t="s">
        <v>410</v>
      </c>
      <c r="C95" s="67" t="s">
        <v>488</v>
      </c>
      <c r="D95" s="115" t="s">
        <v>1013</v>
      </c>
      <c r="E95" s="65" t="s">
        <v>868</v>
      </c>
      <c r="F95" s="51" t="s">
        <v>860</v>
      </c>
      <c r="G95" s="51" t="s">
        <v>860</v>
      </c>
      <c r="H95" s="50">
        <v>42004</v>
      </c>
      <c r="I95" s="51" t="s">
        <v>860</v>
      </c>
      <c r="J95" s="51" t="s">
        <v>860</v>
      </c>
      <c r="K95" s="51" t="s">
        <v>860</v>
      </c>
      <c r="L95" s="51" t="s">
        <v>860</v>
      </c>
      <c r="M95" s="21"/>
      <c r="N95" s="21"/>
    </row>
    <row r="96" spans="1:14" ht="90" outlineLevel="1">
      <c r="A96" s="3">
        <f t="shared" si="4"/>
        <v>83</v>
      </c>
      <c r="B96" s="51" t="s">
        <v>411</v>
      </c>
      <c r="C96" s="67" t="s">
        <v>489</v>
      </c>
      <c r="D96" s="115" t="s">
        <v>1013</v>
      </c>
      <c r="E96" s="65" t="s">
        <v>868</v>
      </c>
      <c r="F96" s="51" t="s">
        <v>860</v>
      </c>
      <c r="G96" s="51" t="s">
        <v>860</v>
      </c>
      <c r="H96" s="50">
        <v>42369</v>
      </c>
      <c r="I96" s="51" t="s">
        <v>860</v>
      </c>
      <c r="J96" s="51" t="s">
        <v>860</v>
      </c>
      <c r="K96" s="51" t="s">
        <v>860</v>
      </c>
      <c r="L96" s="51" t="s">
        <v>860</v>
      </c>
      <c r="M96" s="21"/>
      <c r="N96" s="21"/>
    </row>
    <row r="97" spans="1:14" ht="90" outlineLevel="1">
      <c r="A97" s="3">
        <f t="shared" si="4"/>
        <v>84</v>
      </c>
      <c r="B97" s="51" t="s">
        <v>412</v>
      </c>
      <c r="C97" s="67" t="s">
        <v>490</v>
      </c>
      <c r="D97" s="115" t="s">
        <v>1013</v>
      </c>
      <c r="E97" s="65" t="s">
        <v>868</v>
      </c>
      <c r="F97" s="51" t="s">
        <v>860</v>
      </c>
      <c r="G97" s="51" t="s">
        <v>860</v>
      </c>
      <c r="H97" s="50">
        <v>42735</v>
      </c>
      <c r="I97" s="51" t="s">
        <v>860</v>
      </c>
      <c r="J97" s="51" t="s">
        <v>860</v>
      </c>
      <c r="K97" s="51" t="s">
        <v>860</v>
      </c>
      <c r="L97" s="51" t="s">
        <v>860</v>
      </c>
      <c r="M97" s="21"/>
      <c r="N97" s="21"/>
    </row>
    <row r="98" spans="1:14" ht="192" customHeight="1" outlineLevel="1">
      <c r="A98" s="3">
        <f t="shared" si="4"/>
        <v>85</v>
      </c>
      <c r="B98" s="51" t="s">
        <v>413</v>
      </c>
      <c r="C98" s="67" t="s">
        <v>869</v>
      </c>
      <c r="D98" s="115"/>
      <c r="E98" s="65" t="s">
        <v>873</v>
      </c>
      <c r="F98" s="51" t="s">
        <v>634</v>
      </c>
      <c r="G98" s="50">
        <v>41640</v>
      </c>
      <c r="H98" s="117">
        <v>42735</v>
      </c>
      <c r="I98" s="52" t="s">
        <v>585</v>
      </c>
      <c r="J98" s="107">
        <v>2783880</v>
      </c>
      <c r="K98" s="107">
        <v>2641380</v>
      </c>
      <c r="L98" s="107">
        <v>2612880</v>
      </c>
      <c r="M98" s="32"/>
      <c r="N98" s="32"/>
    </row>
    <row r="99" spans="1:14" ht="135" customHeight="1" outlineLevel="1">
      <c r="A99" s="3">
        <f t="shared" si="4"/>
        <v>86</v>
      </c>
      <c r="B99" s="51" t="s">
        <v>414</v>
      </c>
      <c r="C99" s="67" t="s">
        <v>925</v>
      </c>
      <c r="D99" s="115"/>
      <c r="E99" s="65" t="s">
        <v>873</v>
      </c>
      <c r="F99" s="51" t="s">
        <v>870</v>
      </c>
      <c r="G99" s="50">
        <v>41640</v>
      </c>
      <c r="H99" s="117">
        <v>42369</v>
      </c>
      <c r="I99" s="57" t="s">
        <v>586</v>
      </c>
      <c r="J99" s="107">
        <v>93758.5</v>
      </c>
      <c r="K99" s="107">
        <v>91842.2</v>
      </c>
      <c r="L99" s="107">
        <v>0</v>
      </c>
      <c r="M99" s="32"/>
      <c r="N99" s="32"/>
    </row>
    <row r="100" spans="1:14" ht="128.25" customHeight="1" outlineLevel="1">
      <c r="A100" s="3">
        <f t="shared" si="4"/>
        <v>87</v>
      </c>
      <c r="B100" s="51" t="s">
        <v>415</v>
      </c>
      <c r="C100" s="67" t="s">
        <v>1025</v>
      </c>
      <c r="D100" s="115"/>
      <c r="E100" s="65" t="s">
        <v>926</v>
      </c>
      <c r="F100" s="51" t="s">
        <v>871</v>
      </c>
      <c r="G100" s="117">
        <v>41640</v>
      </c>
      <c r="H100" s="117">
        <v>42004</v>
      </c>
      <c r="I100" s="57" t="s">
        <v>587</v>
      </c>
      <c r="J100" s="107">
        <v>116000</v>
      </c>
      <c r="K100" s="107">
        <v>0</v>
      </c>
      <c r="L100" s="107">
        <v>0</v>
      </c>
      <c r="M100" s="32"/>
      <c r="N100" s="32"/>
    </row>
    <row r="101" spans="1:14" ht="127.5" customHeight="1" outlineLevel="1">
      <c r="A101" s="3">
        <f t="shared" si="4"/>
        <v>88</v>
      </c>
      <c r="B101" s="51" t="s">
        <v>416</v>
      </c>
      <c r="C101" s="67" t="s">
        <v>518</v>
      </c>
      <c r="D101" s="115"/>
      <c r="E101" s="65" t="s">
        <v>926</v>
      </c>
      <c r="F101" s="51" t="s">
        <v>627</v>
      </c>
      <c r="G101" s="50">
        <v>41640</v>
      </c>
      <c r="H101" s="117">
        <v>42735</v>
      </c>
      <c r="I101" s="57" t="s">
        <v>697</v>
      </c>
      <c r="J101" s="107">
        <v>4200000</v>
      </c>
      <c r="K101" s="107">
        <v>4200000</v>
      </c>
      <c r="L101" s="107">
        <v>4200000</v>
      </c>
      <c r="M101" s="32"/>
      <c r="N101" s="32"/>
    </row>
    <row r="102" spans="1:14" ht="108.75" customHeight="1" outlineLevel="1">
      <c r="A102" s="3">
        <f t="shared" si="4"/>
        <v>89</v>
      </c>
      <c r="B102" s="51" t="s">
        <v>417</v>
      </c>
      <c r="C102" s="67" t="s">
        <v>662</v>
      </c>
      <c r="D102" s="52"/>
      <c r="E102" s="65" t="s">
        <v>867</v>
      </c>
      <c r="F102" s="51" t="s">
        <v>860</v>
      </c>
      <c r="G102" s="51" t="s">
        <v>860</v>
      </c>
      <c r="H102" s="50">
        <v>42004</v>
      </c>
      <c r="I102" s="51" t="s">
        <v>860</v>
      </c>
      <c r="J102" s="51" t="s">
        <v>860</v>
      </c>
      <c r="K102" s="51" t="s">
        <v>860</v>
      </c>
      <c r="L102" s="51" t="s">
        <v>860</v>
      </c>
      <c r="M102" s="21"/>
      <c r="N102" s="21"/>
    </row>
    <row r="103" spans="1:14" ht="102.75" outlineLevel="1">
      <c r="A103" s="3">
        <f t="shared" si="4"/>
        <v>90</v>
      </c>
      <c r="B103" s="51" t="s">
        <v>418</v>
      </c>
      <c r="C103" s="67" t="s">
        <v>663</v>
      </c>
      <c r="D103" s="52"/>
      <c r="E103" s="65" t="s">
        <v>867</v>
      </c>
      <c r="F103" s="51" t="s">
        <v>860</v>
      </c>
      <c r="G103" s="51" t="s">
        <v>860</v>
      </c>
      <c r="H103" s="50">
        <v>42369</v>
      </c>
      <c r="I103" s="51" t="s">
        <v>860</v>
      </c>
      <c r="J103" s="51" t="s">
        <v>860</v>
      </c>
      <c r="K103" s="51" t="s">
        <v>860</v>
      </c>
      <c r="L103" s="51" t="s">
        <v>860</v>
      </c>
      <c r="M103" s="21"/>
      <c r="N103" s="21"/>
    </row>
    <row r="104" spans="1:14" ht="102.75" outlineLevel="1">
      <c r="A104" s="3">
        <f t="shared" si="4"/>
        <v>91</v>
      </c>
      <c r="B104" s="51" t="s">
        <v>419</v>
      </c>
      <c r="C104" s="118" t="s">
        <v>664</v>
      </c>
      <c r="D104" s="52"/>
      <c r="E104" s="65" t="s">
        <v>867</v>
      </c>
      <c r="F104" s="51" t="s">
        <v>860</v>
      </c>
      <c r="G104" s="51" t="s">
        <v>860</v>
      </c>
      <c r="H104" s="50">
        <v>42735</v>
      </c>
      <c r="I104" s="51" t="s">
        <v>860</v>
      </c>
      <c r="J104" s="51" t="s">
        <v>860</v>
      </c>
      <c r="K104" s="51" t="s">
        <v>860</v>
      </c>
      <c r="L104" s="51" t="s">
        <v>860</v>
      </c>
      <c r="M104" s="21"/>
      <c r="N104" s="21"/>
    </row>
    <row r="105" spans="1:14" ht="85.5" customHeight="1" outlineLevel="1">
      <c r="A105" s="3">
        <f t="shared" si="4"/>
        <v>92</v>
      </c>
      <c r="B105" s="51" t="s">
        <v>420</v>
      </c>
      <c r="C105" s="64" t="s">
        <v>872</v>
      </c>
      <c r="D105" s="115"/>
      <c r="E105" s="65" t="s">
        <v>873</v>
      </c>
      <c r="F105" s="51" t="s">
        <v>874</v>
      </c>
      <c r="G105" s="50">
        <v>41640</v>
      </c>
      <c r="H105" s="50">
        <v>42735</v>
      </c>
      <c r="I105" s="51" t="s">
        <v>860</v>
      </c>
      <c r="J105" s="107">
        <v>3223700</v>
      </c>
      <c r="K105" s="107">
        <v>3223700</v>
      </c>
      <c r="L105" s="107">
        <v>3253700</v>
      </c>
      <c r="M105" s="32"/>
      <c r="N105" s="32"/>
    </row>
    <row r="106" spans="1:14" ht="101.25" customHeight="1" outlineLevel="1">
      <c r="A106" s="3">
        <f t="shared" si="4"/>
        <v>93</v>
      </c>
      <c r="B106" s="51" t="s">
        <v>421</v>
      </c>
      <c r="C106" s="67" t="s">
        <v>875</v>
      </c>
      <c r="D106" s="115"/>
      <c r="E106" s="65" t="s">
        <v>873</v>
      </c>
      <c r="F106" s="51" t="s">
        <v>624</v>
      </c>
      <c r="G106" s="50">
        <v>41640</v>
      </c>
      <c r="H106" s="117">
        <v>42735</v>
      </c>
      <c r="I106" s="57" t="s">
        <v>588</v>
      </c>
      <c r="J106" s="107">
        <v>85025</v>
      </c>
      <c r="K106" s="107">
        <v>66025</v>
      </c>
      <c r="L106" s="107">
        <v>66025</v>
      </c>
      <c r="M106" s="32"/>
      <c r="N106" s="32"/>
    </row>
    <row r="107" spans="1:14" ht="102" customHeight="1" outlineLevel="1">
      <c r="A107" s="3">
        <f t="shared" si="4"/>
        <v>94</v>
      </c>
      <c r="B107" s="51" t="s">
        <v>422</v>
      </c>
      <c r="C107" s="53" t="s">
        <v>665</v>
      </c>
      <c r="D107" s="57" t="s">
        <v>39</v>
      </c>
      <c r="E107" s="65" t="s">
        <v>873</v>
      </c>
      <c r="F107" s="51" t="s">
        <v>860</v>
      </c>
      <c r="G107" s="51" t="s">
        <v>860</v>
      </c>
      <c r="H107" s="50">
        <v>42004</v>
      </c>
      <c r="I107" s="51" t="s">
        <v>860</v>
      </c>
      <c r="J107" s="51" t="s">
        <v>860</v>
      </c>
      <c r="K107" s="51" t="s">
        <v>860</v>
      </c>
      <c r="L107" s="51" t="s">
        <v>860</v>
      </c>
      <c r="M107" s="21"/>
      <c r="N107" s="21"/>
    </row>
    <row r="108" spans="1:14" ht="87" customHeight="1" outlineLevel="1">
      <c r="A108" s="3">
        <f t="shared" si="4"/>
        <v>95</v>
      </c>
      <c r="B108" s="51" t="s">
        <v>423</v>
      </c>
      <c r="C108" s="53" t="s">
        <v>666</v>
      </c>
      <c r="D108" s="57" t="s">
        <v>39</v>
      </c>
      <c r="E108" s="65" t="s">
        <v>873</v>
      </c>
      <c r="F108" s="51" t="s">
        <v>860</v>
      </c>
      <c r="G108" s="51" t="s">
        <v>860</v>
      </c>
      <c r="H108" s="50">
        <v>42369</v>
      </c>
      <c r="I108" s="51" t="s">
        <v>860</v>
      </c>
      <c r="J108" s="51" t="s">
        <v>860</v>
      </c>
      <c r="K108" s="51" t="s">
        <v>860</v>
      </c>
      <c r="L108" s="51" t="s">
        <v>860</v>
      </c>
      <c r="M108" s="21"/>
      <c r="N108" s="21"/>
    </row>
    <row r="109" spans="1:14" ht="77.25" outlineLevel="1">
      <c r="A109" s="3">
        <f t="shared" si="4"/>
        <v>96</v>
      </c>
      <c r="B109" s="51" t="s">
        <v>424</v>
      </c>
      <c r="C109" s="53" t="s">
        <v>667</v>
      </c>
      <c r="D109" s="57" t="s">
        <v>39</v>
      </c>
      <c r="E109" s="65" t="s">
        <v>873</v>
      </c>
      <c r="F109" s="51" t="s">
        <v>860</v>
      </c>
      <c r="G109" s="51" t="s">
        <v>860</v>
      </c>
      <c r="H109" s="50">
        <v>42735</v>
      </c>
      <c r="I109" s="51" t="s">
        <v>860</v>
      </c>
      <c r="J109" s="51" t="s">
        <v>860</v>
      </c>
      <c r="K109" s="51" t="s">
        <v>860</v>
      </c>
      <c r="L109" s="51" t="s">
        <v>860</v>
      </c>
      <c r="M109" s="21"/>
      <c r="N109" s="21"/>
    </row>
    <row r="110" spans="1:14" ht="105.75" customHeight="1" outlineLevel="1">
      <c r="A110" s="3">
        <f t="shared" si="4"/>
        <v>97</v>
      </c>
      <c r="B110" s="51" t="s">
        <v>425</v>
      </c>
      <c r="C110" s="67" t="s">
        <v>876</v>
      </c>
      <c r="D110" s="115"/>
      <c r="E110" s="65" t="s">
        <v>926</v>
      </c>
      <c r="F110" s="51" t="s">
        <v>647</v>
      </c>
      <c r="G110" s="50">
        <v>41640</v>
      </c>
      <c r="H110" s="117">
        <v>42735</v>
      </c>
      <c r="I110" s="57" t="s">
        <v>589</v>
      </c>
      <c r="J110" s="107">
        <v>3138675</v>
      </c>
      <c r="K110" s="107">
        <v>3157675</v>
      </c>
      <c r="L110" s="107">
        <v>3187675</v>
      </c>
      <c r="M110" s="32"/>
      <c r="N110" s="32"/>
    </row>
    <row r="111" spans="1:14" ht="57" customHeight="1" outlineLevel="1">
      <c r="A111" s="3">
        <f t="shared" si="4"/>
        <v>98</v>
      </c>
      <c r="B111" s="51" t="s">
        <v>426</v>
      </c>
      <c r="C111" s="67" t="s">
        <v>668</v>
      </c>
      <c r="D111" s="57"/>
      <c r="E111" s="65" t="s">
        <v>645</v>
      </c>
      <c r="F111" s="70" t="s">
        <v>860</v>
      </c>
      <c r="G111" s="70" t="s">
        <v>860</v>
      </c>
      <c r="H111" s="71">
        <v>42004</v>
      </c>
      <c r="I111" s="70" t="s">
        <v>860</v>
      </c>
      <c r="J111" s="70" t="s">
        <v>860</v>
      </c>
      <c r="K111" s="51" t="s">
        <v>860</v>
      </c>
      <c r="L111" s="51" t="s">
        <v>860</v>
      </c>
      <c r="M111" s="21"/>
      <c r="N111" s="21"/>
    </row>
    <row r="112" spans="1:14" ht="80.25" customHeight="1" outlineLevel="1">
      <c r="A112" s="3">
        <f t="shared" si="4"/>
        <v>99</v>
      </c>
      <c r="B112" s="51" t="s">
        <v>427</v>
      </c>
      <c r="C112" s="67" t="s">
        <v>669</v>
      </c>
      <c r="D112" s="57"/>
      <c r="E112" s="65" t="s">
        <v>645</v>
      </c>
      <c r="F112" s="70" t="s">
        <v>860</v>
      </c>
      <c r="G112" s="70" t="s">
        <v>860</v>
      </c>
      <c r="H112" s="71">
        <v>42369</v>
      </c>
      <c r="I112" s="70" t="s">
        <v>860</v>
      </c>
      <c r="J112" s="70" t="s">
        <v>860</v>
      </c>
      <c r="K112" s="51" t="s">
        <v>860</v>
      </c>
      <c r="L112" s="51" t="s">
        <v>860</v>
      </c>
      <c r="M112" s="21"/>
      <c r="N112" s="21"/>
    </row>
    <row r="113" spans="1:14" ht="84.75" customHeight="1" outlineLevel="1">
      <c r="A113" s="3">
        <f t="shared" si="4"/>
        <v>100</v>
      </c>
      <c r="B113" s="51" t="s">
        <v>428</v>
      </c>
      <c r="C113" s="67" t="s">
        <v>670</v>
      </c>
      <c r="D113" s="57"/>
      <c r="E113" s="65" t="s">
        <v>645</v>
      </c>
      <c r="F113" s="70" t="s">
        <v>860</v>
      </c>
      <c r="G113" s="70" t="s">
        <v>860</v>
      </c>
      <c r="H113" s="71">
        <v>42735</v>
      </c>
      <c r="I113" s="70" t="s">
        <v>860</v>
      </c>
      <c r="J113" s="70" t="s">
        <v>860</v>
      </c>
      <c r="K113" s="51" t="s">
        <v>860</v>
      </c>
      <c r="L113" s="51" t="s">
        <v>860</v>
      </c>
      <c r="M113" s="21"/>
      <c r="N113" s="21"/>
    </row>
    <row r="114" spans="1:14" ht="80.25" customHeight="1" outlineLevel="1">
      <c r="A114" s="3">
        <f t="shared" si="4"/>
        <v>101</v>
      </c>
      <c r="B114" s="51" t="s">
        <v>429</v>
      </c>
      <c r="C114" s="64" t="s">
        <v>877</v>
      </c>
      <c r="D114" s="115"/>
      <c r="E114" s="65" t="s">
        <v>878</v>
      </c>
      <c r="F114" s="51" t="s">
        <v>532</v>
      </c>
      <c r="G114" s="50">
        <v>41640</v>
      </c>
      <c r="H114" s="50">
        <v>44196</v>
      </c>
      <c r="I114" s="51" t="s">
        <v>860</v>
      </c>
      <c r="J114" s="107">
        <v>1158914.0000000002</v>
      </c>
      <c r="K114" s="107">
        <v>1164047.4000000001</v>
      </c>
      <c r="L114" s="107">
        <v>1164047.4</v>
      </c>
      <c r="M114" s="32"/>
      <c r="N114" s="32"/>
    </row>
    <row r="115" spans="1:14" ht="109.5" customHeight="1" outlineLevel="1">
      <c r="A115" s="3">
        <f t="shared" si="4"/>
        <v>102</v>
      </c>
      <c r="B115" s="51" t="s">
        <v>430</v>
      </c>
      <c r="C115" s="67" t="s">
        <v>879</v>
      </c>
      <c r="D115" s="115"/>
      <c r="E115" s="65" t="s">
        <v>878</v>
      </c>
      <c r="F115" s="51" t="s">
        <v>533</v>
      </c>
      <c r="G115" s="50">
        <v>41640</v>
      </c>
      <c r="H115" s="117">
        <v>42735</v>
      </c>
      <c r="I115" s="52" t="s">
        <v>590</v>
      </c>
      <c r="J115" s="107">
        <v>1136114.0000000002</v>
      </c>
      <c r="K115" s="107">
        <v>1141247.4000000001</v>
      </c>
      <c r="L115" s="107">
        <v>1141247.4</v>
      </c>
      <c r="M115" s="32"/>
      <c r="N115" s="32"/>
    </row>
    <row r="116" spans="1:14" ht="109.5" customHeight="1" outlineLevel="1">
      <c r="A116" s="3">
        <f t="shared" si="4"/>
        <v>103</v>
      </c>
      <c r="B116" s="51" t="s">
        <v>431</v>
      </c>
      <c r="C116" s="67" t="s">
        <v>79</v>
      </c>
      <c r="D116" s="115"/>
      <c r="E116" s="65" t="s">
        <v>80</v>
      </c>
      <c r="F116" s="51" t="s">
        <v>860</v>
      </c>
      <c r="G116" s="51" t="s">
        <v>860</v>
      </c>
      <c r="H116" s="117">
        <v>42735</v>
      </c>
      <c r="I116" s="51" t="s">
        <v>860</v>
      </c>
      <c r="J116" s="51" t="s">
        <v>860</v>
      </c>
      <c r="K116" s="51" t="s">
        <v>860</v>
      </c>
      <c r="L116" s="51" t="s">
        <v>860</v>
      </c>
      <c r="M116" s="21"/>
      <c r="N116" s="21"/>
    </row>
    <row r="117" spans="1:14" ht="106.5" customHeight="1" outlineLevel="1">
      <c r="A117" s="3">
        <f t="shared" si="4"/>
        <v>104</v>
      </c>
      <c r="B117" s="51" t="s">
        <v>432</v>
      </c>
      <c r="C117" s="67" t="s">
        <v>992</v>
      </c>
      <c r="D117" s="115"/>
      <c r="E117" s="65" t="s">
        <v>927</v>
      </c>
      <c r="F117" s="51" t="s">
        <v>534</v>
      </c>
      <c r="G117" s="50">
        <v>41640</v>
      </c>
      <c r="H117" s="117">
        <v>42735</v>
      </c>
      <c r="I117" s="57" t="s">
        <v>591</v>
      </c>
      <c r="J117" s="107">
        <v>22800</v>
      </c>
      <c r="K117" s="107">
        <v>22800</v>
      </c>
      <c r="L117" s="107">
        <v>22800</v>
      </c>
      <c r="M117" s="32"/>
      <c r="N117" s="32"/>
    </row>
    <row r="118" spans="1:14" ht="103.5" customHeight="1" outlineLevel="1">
      <c r="A118" s="3">
        <f t="shared" si="4"/>
        <v>105</v>
      </c>
      <c r="B118" s="51" t="s">
        <v>433</v>
      </c>
      <c r="C118" s="67" t="s">
        <v>81</v>
      </c>
      <c r="D118" s="115"/>
      <c r="E118" s="65" t="s">
        <v>80</v>
      </c>
      <c r="F118" s="51" t="s">
        <v>860</v>
      </c>
      <c r="G118" s="51" t="s">
        <v>860</v>
      </c>
      <c r="H118" s="117">
        <v>42004</v>
      </c>
      <c r="I118" s="51" t="s">
        <v>860</v>
      </c>
      <c r="J118" s="51" t="s">
        <v>860</v>
      </c>
      <c r="K118" s="51" t="s">
        <v>860</v>
      </c>
      <c r="L118" s="51" t="s">
        <v>860</v>
      </c>
      <c r="M118" s="21"/>
      <c r="N118" s="21"/>
    </row>
    <row r="119" spans="1:14" ht="104.25" customHeight="1" outlineLevel="1">
      <c r="A119" s="3">
        <f t="shared" si="4"/>
        <v>106</v>
      </c>
      <c r="B119" s="51" t="s">
        <v>434</v>
      </c>
      <c r="C119" s="67" t="s">
        <v>82</v>
      </c>
      <c r="D119" s="115"/>
      <c r="E119" s="65" t="s">
        <v>80</v>
      </c>
      <c r="F119" s="51" t="s">
        <v>860</v>
      </c>
      <c r="G119" s="51" t="s">
        <v>860</v>
      </c>
      <c r="H119" s="117">
        <v>42369</v>
      </c>
      <c r="I119" s="51" t="s">
        <v>860</v>
      </c>
      <c r="J119" s="51" t="s">
        <v>860</v>
      </c>
      <c r="K119" s="51" t="s">
        <v>860</v>
      </c>
      <c r="L119" s="51" t="s">
        <v>860</v>
      </c>
      <c r="M119" s="21"/>
      <c r="N119" s="21"/>
    </row>
    <row r="120" spans="1:14" ht="103.5" customHeight="1" outlineLevel="1">
      <c r="A120" s="3">
        <f t="shared" si="4"/>
        <v>107</v>
      </c>
      <c r="B120" s="51" t="s">
        <v>435</v>
      </c>
      <c r="C120" s="67" t="s">
        <v>83</v>
      </c>
      <c r="D120" s="115"/>
      <c r="E120" s="65" t="s">
        <v>80</v>
      </c>
      <c r="F120" s="51" t="s">
        <v>860</v>
      </c>
      <c r="G120" s="51" t="s">
        <v>860</v>
      </c>
      <c r="H120" s="117">
        <v>42735</v>
      </c>
      <c r="I120" s="51" t="s">
        <v>860</v>
      </c>
      <c r="J120" s="51" t="s">
        <v>860</v>
      </c>
      <c r="K120" s="51" t="s">
        <v>860</v>
      </c>
      <c r="L120" s="51" t="s">
        <v>860</v>
      </c>
      <c r="M120" s="21"/>
      <c r="N120" s="21"/>
    </row>
    <row r="121" spans="1:14" ht="115.5" customHeight="1" outlineLevel="1">
      <c r="A121" s="3">
        <f t="shared" si="4"/>
        <v>108</v>
      </c>
      <c r="B121" s="51" t="s">
        <v>436</v>
      </c>
      <c r="C121" s="64" t="s">
        <v>880</v>
      </c>
      <c r="D121" s="115"/>
      <c r="E121" s="65" t="s">
        <v>873</v>
      </c>
      <c r="F121" s="51" t="s">
        <v>882</v>
      </c>
      <c r="G121" s="50">
        <v>41640</v>
      </c>
      <c r="H121" s="50">
        <v>44196</v>
      </c>
      <c r="I121" s="51" t="s">
        <v>860</v>
      </c>
      <c r="J121" s="107">
        <v>512977.6</v>
      </c>
      <c r="K121" s="107">
        <v>662977.6</v>
      </c>
      <c r="L121" s="107">
        <v>662977.6</v>
      </c>
      <c r="M121" s="32"/>
      <c r="N121" s="32"/>
    </row>
    <row r="122" spans="1:14" ht="88.5" customHeight="1" outlineLevel="1">
      <c r="A122" s="3">
        <f t="shared" si="4"/>
        <v>109</v>
      </c>
      <c r="B122" s="51" t="s">
        <v>437</v>
      </c>
      <c r="C122" s="67" t="s">
        <v>881</v>
      </c>
      <c r="D122" s="115"/>
      <c r="E122" s="65" t="s">
        <v>873</v>
      </c>
      <c r="F122" s="51" t="s">
        <v>1015</v>
      </c>
      <c r="G122" s="50">
        <v>41640</v>
      </c>
      <c r="H122" s="117">
        <v>42735</v>
      </c>
      <c r="I122" s="57" t="s">
        <v>592</v>
      </c>
      <c r="J122" s="107">
        <v>208119.5</v>
      </c>
      <c r="K122" s="107">
        <v>358119.5</v>
      </c>
      <c r="L122" s="107">
        <v>358119.5</v>
      </c>
      <c r="M122" s="32"/>
      <c r="N122" s="32"/>
    </row>
    <row r="123" spans="1:14" ht="95.25" customHeight="1" outlineLevel="1">
      <c r="A123" s="3">
        <f>A122+1</f>
        <v>110</v>
      </c>
      <c r="B123" s="51" t="s">
        <v>438</v>
      </c>
      <c r="C123" s="69" t="s">
        <v>730</v>
      </c>
      <c r="D123" s="52" t="s">
        <v>1013</v>
      </c>
      <c r="E123" s="65" t="s">
        <v>873</v>
      </c>
      <c r="F123" s="51" t="s">
        <v>860</v>
      </c>
      <c r="G123" s="51" t="s">
        <v>860</v>
      </c>
      <c r="H123" s="117">
        <v>42004</v>
      </c>
      <c r="I123" s="51" t="s">
        <v>860</v>
      </c>
      <c r="J123" s="51" t="s">
        <v>860</v>
      </c>
      <c r="K123" s="51" t="s">
        <v>860</v>
      </c>
      <c r="L123" s="51" t="s">
        <v>860</v>
      </c>
      <c r="M123" s="21"/>
      <c r="N123" s="21"/>
    </row>
    <row r="124" spans="1:14" ht="95.25" customHeight="1" outlineLevel="1">
      <c r="A124" s="3">
        <f t="shared" si="4"/>
        <v>111</v>
      </c>
      <c r="B124" s="51" t="s">
        <v>439</v>
      </c>
      <c r="C124" s="69" t="s">
        <v>731</v>
      </c>
      <c r="D124" s="52" t="s">
        <v>1013</v>
      </c>
      <c r="E124" s="65" t="s">
        <v>873</v>
      </c>
      <c r="F124" s="51" t="s">
        <v>860</v>
      </c>
      <c r="G124" s="117"/>
      <c r="H124" s="117">
        <v>42369</v>
      </c>
      <c r="I124" s="51" t="s">
        <v>860</v>
      </c>
      <c r="J124" s="51" t="s">
        <v>860</v>
      </c>
      <c r="K124" s="51" t="s">
        <v>860</v>
      </c>
      <c r="L124" s="51" t="s">
        <v>860</v>
      </c>
      <c r="M124" s="21"/>
      <c r="N124" s="21"/>
    </row>
    <row r="125" spans="1:14" ht="95.25" customHeight="1" outlineLevel="1">
      <c r="A125" s="3">
        <f t="shared" si="4"/>
        <v>112</v>
      </c>
      <c r="B125" s="51" t="s">
        <v>440</v>
      </c>
      <c r="C125" s="69" t="s">
        <v>732</v>
      </c>
      <c r="D125" s="52" t="s">
        <v>1013</v>
      </c>
      <c r="E125" s="65" t="s">
        <v>873</v>
      </c>
      <c r="F125" s="51" t="s">
        <v>860</v>
      </c>
      <c r="G125" s="117"/>
      <c r="H125" s="117">
        <v>42735</v>
      </c>
      <c r="I125" s="51" t="s">
        <v>860</v>
      </c>
      <c r="J125" s="51" t="s">
        <v>860</v>
      </c>
      <c r="K125" s="51" t="s">
        <v>860</v>
      </c>
      <c r="L125" s="51" t="s">
        <v>860</v>
      </c>
      <c r="M125" s="21"/>
      <c r="N125" s="21"/>
    </row>
    <row r="126" spans="1:14" ht="96.75" customHeight="1" outlineLevel="1">
      <c r="A126" s="3">
        <f t="shared" si="4"/>
        <v>113</v>
      </c>
      <c r="B126" s="51" t="s">
        <v>441</v>
      </c>
      <c r="C126" s="116" t="s">
        <v>930</v>
      </c>
      <c r="D126" s="115"/>
      <c r="E126" s="65" t="s">
        <v>878</v>
      </c>
      <c r="F126" s="51" t="s">
        <v>1016</v>
      </c>
      <c r="G126" s="50">
        <v>41640</v>
      </c>
      <c r="H126" s="117">
        <v>42735</v>
      </c>
      <c r="I126" s="57" t="s">
        <v>593</v>
      </c>
      <c r="J126" s="107">
        <v>304858.1</v>
      </c>
      <c r="K126" s="107">
        <v>304858.1</v>
      </c>
      <c r="L126" s="107">
        <v>304858.1</v>
      </c>
      <c r="M126" s="32"/>
      <c r="N126" s="32"/>
    </row>
    <row r="127" spans="1:14" ht="93" customHeight="1" outlineLevel="1">
      <c r="A127" s="3">
        <f t="shared" si="4"/>
        <v>114</v>
      </c>
      <c r="B127" s="51" t="s">
        <v>442</v>
      </c>
      <c r="C127" s="114" t="s">
        <v>883</v>
      </c>
      <c r="D127" s="115"/>
      <c r="E127" s="65" t="s">
        <v>873</v>
      </c>
      <c r="F127" s="119" t="s">
        <v>885</v>
      </c>
      <c r="G127" s="50">
        <v>41640</v>
      </c>
      <c r="H127" s="50">
        <v>44196</v>
      </c>
      <c r="I127" s="51" t="s">
        <v>860</v>
      </c>
      <c r="J127" s="107">
        <v>3201522.7</v>
      </c>
      <c r="K127" s="107">
        <v>1692538.4999999998</v>
      </c>
      <c r="L127" s="107">
        <v>1692581.9000000001</v>
      </c>
      <c r="M127" s="32"/>
      <c r="N127" s="32"/>
    </row>
    <row r="128" spans="1:14" ht="123" customHeight="1" outlineLevel="1">
      <c r="A128" s="3">
        <f t="shared" si="4"/>
        <v>115</v>
      </c>
      <c r="B128" s="51" t="s">
        <v>443</v>
      </c>
      <c r="C128" s="120" t="s">
        <v>884</v>
      </c>
      <c r="D128" s="121"/>
      <c r="E128" s="78" t="s">
        <v>873</v>
      </c>
      <c r="F128" s="86" t="s">
        <v>1017</v>
      </c>
      <c r="G128" s="50">
        <v>41640</v>
      </c>
      <c r="H128" s="122">
        <v>42735</v>
      </c>
      <c r="I128" s="74" t="s">
        <v>653</v>
      </c>
      <c r="J128" s="123">
        <v>3151874.5999999996</v>
      </c>
      <c r="K128" s="123">
        <v>1642890.4</v>
      </c>
      <c r="L128" s="123">
        <v>1642933.8</v>
      </c>
      <c r="M128" s="38"/>
      <c r="N128" s="38"/>
    </row>
    <row r="129" spans="1:14" ht="105" customHeight="1" outlineLevel="1">
      <c r="A129" s="3">
        <f t="shared" si="4"/>
        <v>116</v>
      </c>
      <c r="B129" s="51" t="s">
        <v>444</v>
      </c>
      <c r="C129" s="124" t="s">
        <v>384</v>
      </c>
      <c r="D129" s="121"/>
      <c r="E129" s="78" t="s">
        <v>873</v>
      </c>
      <c r="F129" s="50" t="s">
        <v>853</v>
      </c>
      <c r="G129" s="50" t="s">
        <v>853</v>
      </c>
      <c r="H129" s="50">
        <v>42050</v>
      </c>
      <c r="I129" s="52" t="s">
        <v>853</v>
      </c>
      <c r="J129" s="50" t="s">
        <v>853</v>
      </c>
      <c r="K129" s="51" t="s">
        <v>860</v>
      </c>
      <c r="L129" s="51" t="s">
        <v>860</v>
      </c>
      <c r="M129" s="21"/>
      <c r="N129" s="21"/>
    </row>
    <row r="130" spans="1:14" ht="101.25" customHeight="1" outlineLevel="1">
      <c r="A130" s="3">
        <f t="shared" si="4"/>
        <v>117</v>
      </c>
      <c r="B130" s="51" t="s">
        <v>445</v>
      </c>
      <c r="C130" s="100" t="s">
        <v>385</v>
      </c>
      <c r="D130" s="121"/>
      <c r="E130" s="78" t="s">
        <v>873</v>
      </c>
      <c r="F130" s="50" t="s">
        <v>853</v>
      </c>
      <c r="G130" s="50" t="s">
        <v>853</v>
      </c>
      <c r="H130" s="50">
        <v>42415</v>
      </c>
      <c r="I130" s="52" t="s">
        <v>853</v>
      </c>
      <c r="J130" s="50" t="s">
        <v>853</v>
      </c>
      <c r="K130" s="51" t="s">
        <v>860</v>
      </c>
      <c r="L130" s="51" t="s">
        <v>860</v>
      </c>
      <c r="M130" s="21"/>
      <c r="N130" s="21"/>
    </row>
    <row r="131" spans="1:14" ht="72" customHeight="1" outlineLevel="1">
      <c r="A131" s="3">
        <f t="shared" si="4"/>
        <v>118</v>
      </c>
      <c r="B131" s="51" t="s">
        <v>446</v>
      </c>
      <c r="C131" s="116" t="s">
        <v>693</v>
      </c>
      <c r="D131" s="115"/>
      <c r="E131" s="65" t="s">
        <v>878</v>
      </c>
      <c r="F131" s="51" t="s">
        <v>1018</v>
      </c>
      <c r="G131" s="50">
        <v>41640</v>
      </c>
      <c r="H131" s="117">
        <v>42735</v>
      </c>
      <c r="I131" s="57" t="s">
        <v>594</v>
      </c>
      <c r="J131" s="107">
        <v>49648.1</v>
      </c>
      <c r="K131" s="107">
        <v>49648.1</v>
      </c>
      <c r="L131" s="107">
        <v>49648.1</v>
      </c>
      <c r="M131" s="32"/>
      <c r="N131" s="32"/>
    </row>
    <row r="132" spans="2:14" ht="36.75" customHeight="1">
      <c r="B132" s="61"/>
      <c r="C132" s="61" t="s">
        <v>910</v>
      </c>
      <c r="D132" s="51" t="s">
        <v>853</v>
      </c>
      <c r="E132" s="61"/>
      <c r="F132" s="51" t="s">
        <v>853</v>
      </c>
      <c r="G132" s="50">
        <v>41640</v>
      </c>
      <c r="H132" s="50">
        <v>44196</v>
      </c>
      <c r="I132" s="51" t="s">
        <v>853</v>
      </c>
      <c r="J132" s="63">
        <v>15583011.600000001</v>
      </c>
      <c r="K132" s="63">
        <v>15829015.5</v>
      </c>
      <c r="L132" s="63">
        <v>15813455.4</v>
      </c>
      <c r="M132" s="29"/>
      <c r="N132" s="29"/>
    </row>
    <row r="133" spans="1:14" ht="57" customHeight="1" outlineLevel="1">
      <c r="A133" s="3">
        <f>A131+1</f>
        <v>119</v>
      </c>
      <c r="B133" s="51" t="s">
        <v>447</v>
      </c>
      <c r="C133" s="64" t="s">
        <v>913</v>
      </c>
      <c r="D133" s="125"/>
      <c r="E133" s="126" t="s">
        <v>931</v>
      </c>
      <c r="F133" s="51" t="s">
        <v>996</v>
      </c>
      <c r="G133" s="50">
        <v>41640</v>
      </c>
      <c r="H133" s="50">
        <v>44196</v>
      </c>
      <c r="I133" s="51" t="s">
        <v>853</v>
      </c>
      <c r="J133" s="108">
        <v>572104.3</v>
      </c>
      <c r="K133" s="108">
        <v>573469.9</v>
      </c>
      <c r="L133" s="108">
        <v>573469.9</v>
      </c>
      <c r="M133" s="34"/>
      <c r="N133" s="34"/>
    </row>
    <row r="134" spans="1:14" ht="102.75" customHeight="1" outlineLevel="1">
      <c r="A134" s="3">
        <f aca="true" t="shared" si="5" ref="A134:A193">A133+1</f>
        <v>120</v>
      </c>
      <c r="B134" s="51" t="s">
        <v>448</v>
      </c>
      <c r="C134" s="67" t="s">
        <v>733</v>
      </c>
      <c r="D134" s="57"/>
      <c r="E134" s="126" t="s">
        <v>1027</v>
      </c>
      <c r="F134" s="51" t="s">
        <v>980</v>
      </c>
      <c r="G134" s="50">
        <v>41640</v>
      </c>
      <c r="H134" s="50">
        <v>42735</v>
      </c>
      <c r="I134" s="57" t="s">
        <v>595</v>
      </c>
      <c r="J134" s="107">
        <v>134868.4</v>
      </c>
      <c r="K134" s="107">
        <v>134868.4</v>
      </c>
      <c r="L134" s="107">
        <v>134868.4</v>
      </c>
      <c r="M134" s="32"/>
      <c r="N134" s="32"/>
    </row>
    <row r="135" spans="1:14" ht="85.5" customHeight="1" outlineLevel="1">
      <c r="A135" s="3">
        <f t="shared" si="5"/>
        <v>121</v>
      </c>
      <c r="B135" s="51" t="s">
        <v>449</v>
      </c>
      <c r="C135" s="53" t="s">
        <v>734</v>
      </c>
      <c r="D135" s="127"/>
      <c r="E135" s="126" t="s">
        <v>491</v>
      </c>
      <c r="F135" s="51" t="s">
        <v>853</v>
      </c>
      <c r="G135" s="51" t="s">
        <v>860</v>
      </c>
      <c r="H135" s="50">
        <v>41680</v>
      </c>
      <c r="I135" s="51" t="s">
        <v>853</v>
      </c>
      <c r="J135" s="51" t="s">
        <v>853</v>
      </c>
      <c r="K135" s="51" t="s">
        <v>860</v>
      </c>
      <c r="L135" s="51" t="s">
        <v>860</v>
      </c>
      <c r="M135" s="21"/>
      <c r="N135" s="21"/>
    </row>
    <row r="136" spans="1:14" ht="81.75" customHeight="1" outlineLevel="1">
      <c r="A136" s="3">
        <f t="shared" si="5"/>
        <v>122</v>
      </c>
      <c r="B136" s="51" t="s">
        <v>450</v>
      </c>
      <c r="C136" s="53" t="s">
        <v>735</v>
      </c>
      <c r="D136" s="127"/>
      <c r="E136" s="126" t="s">
        <v>492</v>
      </c>
      <c r="F136" s="51" t="s">
        <v>860</v>
      </c>
      <c r="G136" s="51" t="s">
        <v>860</v>
      </c>
      <c r="H136" s="50" t="s">
        <v>886</v>
      </c>
      <c r="I136" s="51" t="s">
        <v>853</v>
      </c>
      <c r="J136" s="51" t="s">
        <v>853</v>
      </c>
      <c r="K136" s="51" t="s">
        <v>860</v>
      </c>
      <c r="L136" s="51" t="s">
        <v>860</v>
      </c>
      <c r="M136" s="21"/>
      <c r="N136" s="21"/>
    </row>
    <row r="137" spans="1:14" ht="83.25" customHeight="1" outlineLevel="1">
      <c r="A137" s="3">
        <f t="shared" si="5"/>
        <v>123</v>
      </c>
      <c r="B137" s="51" t="s">
        <v>451</v>
      </c>
      <c r="C137" s="53" t="s">
        <v>736</v>
      </c>
      <c r="D137" s="127"/>
      <c r="E137" s="126" t="s">
        <v>492</v>
      </c>
      <c r="F137" s="51" t="s">
        <v>860</v>
      </c>
      <c r="G137" s="51" t="s">
        <v>860</v>
      </c>
      <c r="H137" s="50">
        <v>42410</v>
      </c>
      <c r="I137" s="51" t="s">
        <v>853</v>
      </c>
      <c r="J137" s="51" t="s">
        <v>853</v>
      </c>
      <c r="K137" s="51" t="s">
        <v>860</v>
      </c>
      <c r="L137" s="51" t="s">
        <v>860</v>
      </c>
      <c r="M137" s="21"/>
      <c r="N137" s="21"/>
    </row>
    <row r="138" spans="1:14" ht="69" customHeight="1" outlineLevel="1">
      <c r="A138" s="3">
        <f t="shared" si="5"/>
        <v>124</v>
      </c>
      <c r="B138" s="51" t="s">
        <v>452</v>
      </c>
      <c r="C138" s="53" t="s">
        <v>688</v>
      </c>
      <c r="D138" s="127"/>
      <c r="E138" s="126" t="s">
        <v>936</v>
      </c>
      <c r="F138" s="51" t="s">
        <v>860</v>
      </c>
      <c r="G138" s="51" t="s">
        <v>860</v>
      </c>
      <c r="H138" s="50">
        <v>42004</v>
      </c>
      <c r="I138" s="51" t="s">
        <v>853</v>
      </c>
      <c r="J138" s="51" t="s">
        <v>853</v>
      </c>
      <c r="K138" s="51" t="s">
        <v>860</v>
      </c>
      <c r="L138" s="51" t="s">
        <v>860</v>
      </c>
      <c r="M138" s="21"/>
      <c r="N138" s="21"/>
    </row>
    <row r="139" spans="1:14" ht="75" customHeight="1" outlineLevel="1">
      <c r="A139" s="3">
        <f t="shared" si="5"/>
        <v>125</v>
      </c>
      <c r="B139" s="51" t="s">
        <v>453</v>
      </c>
      <c r="C139" s="53" t="s">
        <v>737</v>
      </c>
      <c r="D139" s="127"/>
      <c r="E139" s="126" t="s">
        <v>1030</v>
      </c>
      <c r="F139" s="51" t="s">
        <v>860</v>
      </c>
      <c r="G139" s="51" t="s">
        <v>860</v>
      </c>
      <c r="H139" s="50">
        <v>42369</v>
      </c>
      <c r="I139" s="51" t="s">
        <v>853</v>
      </c>
      <c r="J139" s="51" t="s">
        <v>853</v>
      </c>
      <c r="K139" s="51" t="s">
        <v>860</v>
      </c>
      <c r="L139" s="51" t="s">
        <v>860</v>
      </c>
      <c r="M139" s="21"/>
      <c r="N139" s="21"/>
    </row>
    <row r="140" spans="1:14" ht="70.5" customHeight="1" outlineLevel="1">
      <c r="A140" s="3">
        <f t="shared" si="5"/>
        <v>126</v>
      </c>
      <c r="B140" s="51" t="s">
        <v>454</v>
      </c>
      <c r="C140" s="53" t="s">
        <v>738</v>
      </c>
      <c r="D140" s="127"/>
      <c r="E140" s="126" t="s">
        <v>937</v>
      </c>
      <c r="F140" s="51" t="s">
        <v>860</v>
      </c>
      <c r="G140" s="51" t="s">
        <v>860</v>
      </c>
      <c r="H140" s="50">
        <v>42735</v>
      </c>
      <c r="I140" s="51" t="s">
        <v>853</v>
      </c>
      <c r="J140" s="51" t="s">
        <v>853</v>
      </c>
      <c r="K140" s="51" t="s">
        <v>860</v>
      </c>
      <c r="L140" s="51" t="s">
        <v>860</v>
      </c>
      <c r="M140" s="21"/>
      <c r="N140" s="21"/>
    </row>
    <row r="141" spans="1:14" ht="95.25" customHeight="1" outlineLevel="1">
      <c r="A141" s="3">
        <f t="shared" si="5"/>
        <v>127</v>
      </c>
      <c r="B141" s="51" t="s">
        <v>455</v>
      </c>
      <c r="C141" s="116" t="s">
        <v>739</v>
      </c>
      <c r="D141" s="57"/>
      <c r="E141" s="126" t="s">
        <v>493</v>
      </c>
      <c r="F141" s="51" t="s">
        <v>981</v>
      </c>
      <c r="G141" s="50">
        <v>41640</v>
      </c>
      <c r="H141" s="50">
        <v>42735</v>
      </c>
      <c r="I141" s="57" t="s">
        <v>596</v>
      </c>
      <c r="J141" s="107">
        <v>437235.9</v>
      </c>
      <c r="K141" s="107">
        <v>438601.5</v>
      </c>
      <c r="L141" s="107">
        <v>438601.5</v>
      </c>
      <c r="M141" s="32"/>
      <c r="N141" s="32"/>
    </row>
    <row r="142" spans="1:14" ht="81" customHeight="1" outlineLevel="1">
      <c r="A142" s="3">
        <f t="shared" si="5"/>
        <v>128</v>
      </c>
      <c r="B142" s="51" t="s">
        <v>456</v>
      </c>
      <c r="C142" s="53" t="s">
        <v>740</v>
      </c>
      <c r="D142" s="127"/>
      <c r="E142" s="126" t="s">
        <v>494</v>
      </c>
      <c r="F142" s="51" t="s">
        <v>853</v>
      </c>
      <c r="G142" s="51" t="s">
        <v>853</v>
      </c>
      <c r="H142" s="50">
        <v>41680</v>
      </c>
      <c r="I142" s="51" t="s">
        <v>853</v>
      </c>
      <c r="J142" s="51" t="s">
        <v>853</v>
      </c>
      <c r="K142" s="51" t="s">
        <v>860</v>
      </c>
      <c r="L142" s="51" t="s">
        <v>860</v>
      </c>
      <c r="M142" s="21"/>
      <c r="N142" s="21"/>
    </row>
    <row r="143" spans="1:14" ht="84" customHeight="1" outlineLevel="1">
      <c r="A143" s="3">
        <f t="shared" si="5"/>
        <v>129</v>
      </c>
      <c r="B143" s="51" t="s">
        <v>457</v>
      </c>
      <c r="C143" s="53" t="s">
        <v>741</v>
      </c>
      <c r="D143" s="127"/>
      <c r="E143" s="126" t="s">
        <v>711</v>
      </c>
      <c r="F143" s="51" t="s">
        <v>853</v>
      </c>
      <c r="G143" s="51" t="s">
        <v>853</v>
      </c>
      <c r="H143" s="50">
        <v>42045</v>
      </c>
      <c r="I143" s="51" t="s">
        <v>853</v>
      </c>
      <c r="J143" s="51" t="s">
        <v>853</v>
      </c>
      <c r="K143" s="51" t="s">
        <v>860</v>
      </c>
      <c r="L143" s="51" t="s">
        <v>860</v>
      </c>
      <c r="M143" s="21"/>
      <c r="N143" s="21"/>
    </row>
    <row r="144" spans="1:14" ht="81" customHeight="1" outlineLevel="1">
      <c r="A144" s="3">
        <f t="shared" si="5"/>
        <v>130</v>
      </c>
      <c r="B144" s="51" t="s">
        <v>458</v>
      </c>
      <c r="C144" s="53" t="s">
        <v>742</v>
      </c>
      <c r="D144" s="127"/>
      <c r="E144" s="126" t="s">
        <v>1030</v>
      </c>
      <c r="F144" s="51" t="s">
        <v>853</v>
      </c>
      <c r="G144" s="51" t="s">
        <v>853</v>
      </c>
      <c r="H144" s="50">
        <v>42410</v>
      </c>
      <c r="I144" s="51" t="s">
        <v>853</v>
      </c>
      <c r="J144" s="51" t="s">
        <v>853</v>
      </c>
      <c r="K144" s="51" t="s">
        <v>860</v>
      </c>
      <c r="L144" s="51" t="s">
        <v>860</v>
      </c>
      <c r="M144" s="21"/>
      <c r="N144" s="21"/>
    </row>
    <row r="145" spans="1:14" ht="87.75" customHeight="1" outlineLevel="1">
      <c r="A145" s="3">
        <f t="shared" si="5"/>
        <v>131</v>
      </c>
      <c r="B145" s="51" t="s">
        <v>459</v>
      </c>
      <c r="C145" s="53" t="s">
        <v>46</v>
      </c>
      <c r="D145" s="52" t="s">
        <v>1013</v>
      </c>
      <c r="E145" s="126" t="s">
        <v>931</v>
      </c>
      <c r="F145" s="51" t="s">
        <v>853</v>
      </c>
      <c r="G145" s="51" t="s">
        <v>853</v>
      </c>
      <c r="H145" s="50">
        <v>42004</v>
      </c>
      <c r="I145" s="51" t="s">
        <v>853</v>
      </c>
      <c r="J145" s="51" t="s">
        <v>853</v>
      </c>
      <c r="K145" s="51" t="s">
        <v>860</v>
      </c>
      <c r="L145" s="51" t="s">
        <v>860</v>
      </c>
      <c r="M145" s="21"/>
      <c r="N145" s="21"/>
    </row>
    <row r="146" spans="1:14" ht="88.5" customHeight="1" outlineLevel="1">
      <c r="A146" s="3">
        <f t="shared" si="5"/>
        <v>132</v>
      </c>
      <c r="B146" s="51" t="s">
        <v>460</v>
      </c>
      <c r="C146" s="53" t="s">
        <v>47</v>
      </c>
      <c r="D146" s="52" t="s">
        <v>1013</v>
      </c>
      <c r="E146" s="126" t="s">
        <v>931</v>
      </c>
      <c r="F146" s="51" t="s">
        <v>853</v>
      </c>
      <c r="G146" s="51" t="s">
        <v>853</v>
      </c>
      <c r="H146" s="50">
        <v>42369</v>
      </c>
      <c r="I146" s="51" t="s">
        <v>853</v>
      </c>
      <c r="J146" s="51" t="s">
        <v>853</v>
      </c>
      <c r="K146" s="51" t="s">
        <v>860</v>
      </c>
      <c r="L146" s="51" t="s">
        <v>860</v>
      </c>
      <c r="M146" s="21"/>
      <c r="N146" s="21"/>
    </row>
    <row r="147" spans="1:14" ht="85.5" customHeight="1" outlineLevel="1">
      <c r="A147" s="3">
        <f t="shared" si="5"/>
        <v>133</v>
      </c>
      <c r="B147" s="51" t="s">
        <v>461</v>
      </c>
      <c r="C147" s="53" t="s">
        <v>44</v>
      </c>
      <c r="D147" s="52" t="s">
        <v>1013</v>
      </c>
      <c r="E147" s="126" t="s">
        <v>931</v>
      </c>
      <c r="F147" s="51" t="s">
        <v>853</v>
      </c>
      <c r="G147" s="51" t="s">
        <v>853</v>
      </c>
      <c r="H147" s="50">
        <v>42735</v>
      </c>
      <c r="I147" s="51" t="s">
        <v>853</v>
      </c>
      <c r="J147" s="51" t="s">
        <v>853</v>
      </c>
      <c r="K147" s="51" t="s">
        <v>860</v>
      </c>
      <c r="L147" s="51" t="s">
        <v>860</v>
      </c>
      <c r="M147" s="21"/>
      <c r="N147" s="21"/>
    </row>
    <row r="148" spans="1:14" ht="58.5" customHeight="1" outlineLevel="1">
      <c r="A148" s="3">
        <f t="shared" si="5"/>
        <v>134</v>
      </c>
      <c r="B148" s="51" t="s">
        <v>462</v>
      </c>
      <c r="C148" s="114" t="s">
        <v>509</v>
      </c>
      <c r="D148" s="125"/>
      <c r="E148" s="126" t="s">
        <v>495</v>
      </c>
      <c r="F148" s="51" t="s">
        <v>1019</v>
      </c>
      <c r="G148" s="50">
        <v>41640</v>
      </c>
      <c r="H148" s="50">
        <v>44196</v>
      </c>
      <c r="I148" s="51" t="s">
        <v>853</v>
      </c>
      <c r="J148" s="107">
        <v>466276.6</v>
      </c>
      <c r="K148" s="107">
        <v>466276.6</v>
      </c>
      <c r="L148" s="107">
        <v>466276.6</v>
      </c>
      <c r="M148" s="32"/>
      <c r="N148" s="32"/>
    </row>
    <row r="149" spans="1:14" ht="95.25" customHeight="1" outlineLevel="1">
      <c r="A149" s="3">
        <f t="shared" si="5"/>
        <v>135</v>
      </c>
      <c r="B149" s="51" t="s">
        <v>463</v>
      </c>
      <c r="C149" s="116" t="s">
        <v>921</v>
      </c>
      <c r="D149" s="57"/>
      <c r="E149" s="126" t="s">
        <v>496</v>
      </c>
      <c r="F149" s="51" t="s">
        <v>982</v>
      </c>
      <c r="G149" s="50">
        <v>41640</v>
      </c>
      <c r="H149" s="50">
        <v>42735</v>
      </c>
      <c r="I149" s="57" t="s">
        <v>597</v>
      </c>
      <c r="J149" s="107">
        <v>466276.6</v>
      </c>
      <c r="K149" s="107">
        <v>466276.6</v>
      </c>
      <c r="L149" s="107">
        <v>466276.6</v>
      </c>
      <c r="M149" s="32"/>
      <c r="N149" s="32"/>
    </row>
    <row r="150" spans="1:14" ht="72.75" customHeight="1" outlineLevel="1">
      <c r="A150" s="3">
        <f t="shared" si="5"/>
        <v>136</v>
      </c>
      <c r="B150" s="51" t="s">
        <v>464</v>
      </c>
      <c r="C150" s="53" t="s">
        <v>397</v>
      </c>
      <c r="D150" s="127"/>
      <c r="E150" s="126" t="s">
        <v>1029</v>
      </c>
      <c r="F150" s="51" t="s">
        <v>853</v>
      </c>
      <c r="G150" s="51" t="s">
        <v>853</v>
      </c>
      <c r="H150" s="50">
        <v>41671</v>
      </c>
      <c r="I150" s="51" t="s">
        <v>853</v>
      </c>
      <c r="J150" s="51" t="s">
        <v>853</v>
      </c>
      <c r="K150" s="51" t="s">
        <v>860</v>
      </c>
      <c r="L150" s="51" t="s">
        <v>860</v>
      </c>
      <c r="M150" s="21"/>
      <c r="N150" s="21"/>
    </row>
    <row r="151" spans="1:14" ht="75" customHeight="1" outlineLevel="1">
      <c r="A151" s="3">
        <f t="shared" si="5"/>
        <v>137</v>
      </c>
      <c r="B151" s="51" t="s">
        <v>465</v>
      </c>
      <c r="C151" s="53" t="s">
        <v>743</v>
      </c>
      <c r="D151" s="127"/>
      <c r="E151" s="126" t="s">
        <v>1029</v>
      </c>
      <c r="F151" s="51" t="s">
        <v>853</v>
      </c>
      <c r="G151" s="51" t="s">
        <v>853</v>
      </c>
      <c r="H151" s="50">
        <v>42036</v>
      </c>
      <c r="I151" s="51" t="s">
        <v>853</v>
      </c>
      <c r="J151" s="51" t="s">
        <v>853</v>
      </c>
      <c r="K151" s="51" t="s">
        <v>860</v>
      </c>
      <c r="L151" s="51" t="s">
        <v>860</v>
      </c>
      <c r="M151" s="21"/>
      <c r="N151" s="21"/>
    </row>
    <row r="152" spans="1:14" ht="72.75" customHeight="1" outlineLevel="1">
      <c r="A152" s="3">
        <f t="shared" si="5"/>
        <v>138</v>
      </c>
      <c r="B152" s="51" t="s">
        <v>466</v>
      </c>
      <c r="C152" s="53" t="s">
        <v>744</v>
      </c>
      <c r="D152" s="127"/>
      <c r="E152" s="126" t="s">
        <v>1029</v>
      </c>
      <c r="F152" s="51" t="s">
        <v>853</v>
      </c>
      <c r="G152" s="51" t="s">
        <v>853</v>
      </c>
      <c r="H152" s="50">
        <v>42401</v>
      </c>
      <c r="I152" s="51" t="s">
        <v>853</v>
      </c>
      <c r="J152" s="51" t="s">
        <v>853</v>
      </c>
      <c r="K152" s="51" t="s">
        <v>860</v>
      </c>
      <c r="L152" s="51" t="s">
        <v>860</v>
      </c>
      <c r="M152" s="21"/>
      <c r="N152" s="21"/>
    </row>
    <row r="153" spans="1:14" ht="57.75" customHeight="1" outlineLevel="1">
      <c r="A153" s="3">
        <f t="shared" si="5"/>
        <v>139</v>
      </c>
      <c r="B153" s="51" t="s">
        <v>467</v>
      </c>
      <c r="C153" s="53" t="s">
        <v>398</v>
      </c>
      <c r="D153" s="52" t="s">
        <v>1013</v>
      </c>
      <c r="E153" s="126" t="s">
        <v>495</v>
      </c>
      <c r="F153" s="51" t="s">
        <v>853</v>
      </c>
      <c r="G153" s="51" t="s">
        <v>853</v>
      </c>
      <c r="H153" s="50">
        <v>42004</v>
      </c>
      <c r="I153" s="51" t="s">
        <v>853</v>
      </c>
      <c r="J153" s="51" t="s">
        <v>853</v>
      </c>
      <c r="K153" s="51" t="s">
        <v>860</v>
      </c>
      <c r="L153" s="51" t="s">
        <v>860</v>
      </c>
      <c r="M153" s="21"/>
      <c r="N153" s="21"/>
    </row>
    <row r="154" spans="1:14" ht="75.75" customHeight="1" outlineLevel="1">
      <c r="A154" s="3">
        <f t="shared" si="5"/>
        <v>140</v>
      </c>
      <c r="B154" s="51" t="s">
        <v>468</v>
      </c>
      <c r="C154" s="53" t="s">
        <v>399</v>
      </c>
      <c r="D154" s="52" t="s">
        <v>1013</v>
      </c>
      <c r="E154" s="126" t="s">
        <v>495</v>
      </c>
      <c r="F154" s="51" t="s">
        <v>853</v>
      </c>
      <c r="G154" s="51" t="s">
        <v>853</v>
      </c>
      <c r="H154" s="50">
        <v>42369</v>
      </c>
      <c r="I154" s="51" t="s">
        <v>853</v>
      </c>
      <c r="J154" s="51" t="s">
        <v>853</v>
      </c>
      <c r="K154" s="51" t="s">
        <v>860</v>
      </c>
      <c r="L154" s="51" t="s">
        <v>860</v>
      </c>
      <c r="M154" s="21"/>
      <c r="N154" s="21"/>
    </row>
    <row r="155" spans="1:14" ht="67.5" customHeight="1" outlineLevel="1">
      <c r="A155" s="3">
        <f t="shared" si="5"/>
        <v>141</v>
      </c>
      <c r="B155" s="51" t="s">
        <v>469</v>
      </c>
      <c r="C155" s="53" t="s">
        <v>400</v>
      </c>
      <c r="D155" s="52" t="s">
        <v>1013</v>
      </c>
      <c r="E155" s="126" t="s">
        <v>495</v>
      </c>
      <c r="F155" s="51" t="s">
        <v>853</v>
      </c>
      <c r="G155" s="51" t="s">
        <v>853</v>
      </c>
      <c r="H155" s="50">
        <v>42735</v>
      </c>
      <c r="I155" s="51" t="s">
        <v>853</v>
      </c>
      <c r="J155" s="51" t="s">
        <v>853</v>
      </c>
      <c r="K155" s="51" t="s">
        <v>860</v>
      </c>
      <c r="L155" s="51" t="s">
        <v>860</v>
      </c>
      <c r="M155" s="21"/>
      <c r="N155" s="21"/>
    </row>
    <row r="156" spans="1:14" ht="65.25" customHeight="1" outlineLevel="1">
      <c r="A156" s="3">
        <f t="shared" si="5"/>
        <v>142</v>
      </c>
      <c r="B156" s="51" t="s">
        <v>470</v>
      </c>
      <c r="C156" s="114" t="s">
        <v>1028</v>
      </c>
      <c r="D156" s="125"/>
      <c r="E156" s="126" t="s">
        <v>497</v>
      </c>
      <c r="F156" s="51" t="s">
        <v>628</v>
      </c>
      <c r="G156" s="50">
        <v>41640</v>
      </c>
      <c r="H156" s="50">
        <v>44196</v>
      </c>
      <c r="I156" s="51" t="s">
        <v>853</v>
      </c>
      <c r="J156" s="107">
        <v>14115909.3</v>
      </c>
      <c r="K156" s="107">
        <v>14326317.8</v>
      </c>
      <c r="L156" s="107">
        <v>14358601</v>
      </c>
      <c r="M156" s="32"/>
      <c r="N156" s="32"/>
    </row>
    <row r="157" spans="1:14" ht="93.75" customHeight="1" outlineLevel="1">
      <c r="A157" s="3">
        <f t="shared" si="5"/>
        <v>143</v>
      </c>
      <c r="B157" s="51" t="s">
        <v>471</v>
      </c>
      <c r="C157" s="67" t="s">
        <v>974</v>
      </c>
      <c r="D157" s="57"/>
      <c r="E157" s="126" t="s">
        <v>36</v>
      </c>
      <c r="F157" s="70" t="s">
        <v>629</v>
      </c>
      <c r="G157" s="50">
        <v>41640</v>
      </c>
      <c r="H157" s="50">
        <v>42735</v>
      </c>
      <c r="I157" s="57" t="s">
        <v>598</v>
      </c>
      <c r="J157" s="107">
        <v>1261577.5</v>
      </c>
      <c r="K157" s="107">
        <v>1261577.5</v>
      </c>
      <c r="L157" s="107">
        <v>1261577.5</v>
      </c>
      <c r="M157" s="32"/>
      <c r="N157" s="32"/>
    </row>
    <row r="158" spans="1:14" ht="66" customHeight="1" outlineLevel="1">
      <c r="A158" s="3">
        <f t="shared" si="5"/>
        <v>144</v>
      </c>
      <c r="B158" s="51" t="s">
        <v>472</v>
      </c>
      <c r="C158" s="109" t="s">
        <v>745</v>
      </c>
      <c r="D158" s="52"/>
      <c r="E158" s="65" t="s">
        <v>1029</v>
      </c>
      <c r="F158" s="51" t="s">
        <v>853</v>
      </c>
      <c r="G158" s="51" t="s">
        <v>853</v>
      </c>
      <c r="H158" s="50">
        <v>41670</v>
      </c>
      <c r="I158" s="51" t="s">
        <v>853</v>
      </c>
      <c r="J158" s="51" t="s">
        <v>853</v>
      </c>
      <c r="K158" s="51" t="s">
        <v>860</v>
      </c>
      <c r="L158" s="51" t="s">
        <v>860</v>
      </c>
      <c r="M158" s="21"/>
      <c r="N158" s="21"/>
    </row>
    <row r="159" spans="1:14" ht="60" customHeight="1" outlineLevel="1">
      <c r="A159" s="3">
        <f t="shared" si="5"/>
        <v>145</v>
      </c>
      <c r="B159" s="51" t="s">
        <v>473</v>
      </c>
      <c r="C159" s="109" t="s">
        <v>746</v>
      </c>
      <c r="D159" s="128"/>
      <c r="E159" s="65" t="s">
        <v>1029</v>
      </c>
      <c r="F159" s="51" t="s">
        <v>853</v>
      </c>
      <c r="G159" s="51" t="s">
        <v>853</v>
      </c>
      <c r="H159" s="50">
        <v>42035</v>
      </c>
      <c r="I159" s="51" t="s">
        <v>853</v>
      </c>
      <c r="J159" s="51" t="s">
        <v>853</v>
      </c>
      <c r="K159" s="51" t="s">
        <v>860</v>
      </c>
      <c r="L159" s="51" t="s">
        <v>860</v>
      </c>
      <c r="M159" s="21"/>
      <c r="N159" s="21"/>
    </row>
    <row r="160" spans="1:14" ht="55.5" customHeight="1" outlineLevel="1">
      <c r="A160" s="3">
        <f t="shared" si="5"/>
        <v>146</v>
      </c>
      <c r="B160" s="51" t="s">
        <v>474</v>
      </c>
      <c r="C160" s="129" t="s">
        <v>747</v>
      </c>
      <c r="D160" s="52"/>
      <c r="E160" s="126" t="s">
        <v>1029</v>
      </c>
      <c r="F160" s="51" t="s">
        <v>853</v>
      </c>
      <c r="G160" s="51" t="s">
        <v>853</v>
      </c>
      <c r="H160" s="50">
        <v>42400</v>
      </c>
      <c r="I160" s="51" t="s">
        <v>853</v>
      </c>
      <c r="J160" s="51" t="s">
        <v>853</v>
      </c>
      <c r="K160" s="51" t="s">
        <v>860</v>
      </c>
      <c r="L160" s="51" t="s">
        <v>860</v>
      </c>
      <c r="M160" s="21"/>
      <c r="N160" s="21"/>
    </row>
    <row r="161" spans="1:14" ht="57" customHeight="1" outlineLevel="1">
      <c r="A161" s="3">
        <f t="shared" si="5"/>
        <v>147</v>
      </c>
      <c r="B161" s="51" t="s">
        <v>475</v>
      </c>
      <c r="C161" s="109" t="s">
        <v>748</v>
      </c>
      <c r="D161" s="127"/>
      <c r="E161" s="126" t="s">
        <v>1029</v>
      </c>
      <c r="F161" s="51" t="s">
        <v>853</v>
      </c>
      <c r="G161" s="51" t="s">
        <v>853</v>
      </c>
      <c r="H161" s="50">
        <v>42004</v>
      </c>
      <c r="I161" s="51" t="s">
        <v>853</v>
      </c>
      <c r="J161" s="51" t="s">
        <v>853</v>
      </c>
      <c r="K161" s="51" t="s">
        <v>860</v>
      </c>
      <c r="L161" s="51" t="s">
        <v>860</v>
      </c>
      <c r="M161" s="21"/>
      <c r="N161" s="21"/>
    </row>
    <row r="162" spans="1:14" ht="51" outlineLevel="1">
      <c r="A162" s="3">
        <f t="shared" si="5"/>
        <v>148</v>
      </c>
      <c r="B162" s="51" t="s">
        <v>476</v>
      </c>
      <c r="C162" s="109" t="s">
        <v>749</v>
      </c>
      <c r="D162" s="127"/>
      <c r="E162" s="126" t="s">
        <v>1029</v>
      </c>
      <c r="F162" s="51" t="s">
        <v>853</v>
      </c>
      <c r="G162" s="51" t="s">
        <v>853</v>
      </c>
      <c r="H162" s="50">
        <v>42369</v>
      </c>
      <c r="I162" s="51" t="s">
        <v>853</v>
      </c>
      <c r="J162" s="51" t="s">
        <v>853</v>
      </c>
      <c r="K162" s="51" t="s">
        <v>860</v>
      </c>
      <c r="L162" s="51" t="s">
        <v>860</v>
      </c>
      <c r="M162" s="21"/>
      <c r="N162" s="21"/>
    </row>
    <row r="163" spans="1:14" ht="54.75" customHeight="1" outlineLevel="1">
      <c r="A163" s="3">
        <f t="shared" si="5"/>
        <v>149</v>
      </c>
      <c r="B163" s="51" t="s">
        <v>477</v>
      </c>
      <c r="C163" s="109" t="s">
        <v>750</v>
      </c>
      <c r="D163" s="127"/>
      <c r="E163" s="126" t="s">
        <v>1029</v>
      </c>
      <c r="F163" s="51" t="s">
        <v>853</v>
      </c>
      <c r="G163" s="51" t="s">
        <v>853</v>
      </c>
      <c r="H163" s="50">
        <v>42735</v>
      </c>
      <c r="I163" s="51" t="s">
        <v>853</v>
      </c>
      <c r="J163" s="51" t="s">
        <v>853</v>
      </c>
      <c r="K163" s="51" t="s">
        <v>860</v>
      </c>
      <c r="L163" s="51" t="s">
        <v>860</v>
      </c>
      <c r="M163" s="21"/>
      <c r="N163" s="21"/>
    </row>
    <row r="164" spans="1:14" ht="111.75" customHeight="1" outlineLevel="1">
      <c r="A164" s="3">
        <f t="shared" si="5"/>
        <v>150</v>
      </c>
      <c r="B164" s="51" t="s">
        <v>478</v>
      </c>
      <c r="C164" s="67" t="s">
        <v>922</v>
      </c>
      <c r="D164" s="57"/>
      <c r="E164" s="126" t="s">
        <v>107</v>
      </c>
      <c r="F164" s="51" t="s">
        <v>1020</v>
      </c>
      <c r="G164" s="50">
        <v>41640</v>
      </c>
      <c r="H164" s="117">
        <v>42735</v>
      </c>
      <c r="I164" s="52" t="s">
        <v>637</v>
      </c>
      <c r="J164" s="107">
        <v>852117</v>
      </c>
      <c r="K164" s="107">
        <v>852117</v>
      </c>
      <c r="L164" s="107">
        <v>852117</v>
      </c>
      <c r="M164" s="32"/>
      <c r="N164" s="32"/>
    </row>
    <row r="165" spans="1:14" ht="58.5" customHeight="1" outlineLevel="1">
      <c r="A165" s="3">
        <f t="shared" si="5"/>
        <v>151</v>
      </c>
      <c r="B165" s="51" t="s">
        <v>479</v>
      </c>
      <c r="C165" s="53" t="s">
        <v>751</v>
      </c>
      <c r="D165" s="127"/>
      <c r="E165" s="126" t="s">
        <v>1029</v>
      </c>
      <c r="F165" s="51" t="s">
        <v>853</v>
      </c>
      <c r="G165" s="51" t="s">
        <v>853</v>
      </c>
      <c r="H165" s="50">
        <v>41671</v>
      </c>
      <c r="I165" s="51" t="s">
        <v>853</v>
      </c>
      <c r="J165" s="51" t="s">
        <v>853</v>
      </c>
      <c r="K165" s="51" t="s">
        <v>860</v>
      </c>
      <c r="L165" s="51" t="s">
        <v>860</v>
      </c>
      <c r="M165" s="21"/>
      <c r="N165" s="21"/>
    </row>
    <row r="166" spans="1:14" ht="51.75" outlineLevel="1">
      <c r="A166" s="3">
        <f t="shared" si="5"/>
        <v>152</v>
      </c>
      <c r="B166" s="51" t="s">
        <v>480</v>
      </c>
      <c r="C166" s="53" t="s">
        <v>752</v>
      </c>
      <c r="D166" s="127"/>
      <c r="E166" s="126" t="s">
        <v>1029</v>
      </c>
      <c r="F166" s="51" t="s">
        <v>853</v>
      </c>
      <c r="G166" s="51" t="s">
        <v>853</v>
      </c>
      <c r="H166" s="50">
        <v>42036</v>
      </c>
      <c r="I166" s="51" t="s">
        <v>853</v>
      </c>
      <c r="J166" s="51" t="s">
        <v>853</v>
      </c>
      <c r="K166" s="51" t="s">
        <v>860</v>
      </c>
      <c r="L166" s="51" t="s">
        <v>860</v>
      </c>
      <c r="M166" s="21"/>
      <c r="N166" s="21"/>
    </row>
    <row r="167" spans="1:14" ht="51.75" outlineLevel="1">
      <c r="A167" s="3">
        <f t="shared" si="5"/>
        <v>153</v>
      </c>
      <c r="B167" s="51" t="s">
        <v>113</v>
      </c>
      <c r="C167" s="53" t="s">
        <v>753</v>
      </c>
      <c r="D167" s="127"/>
      <c r="E167" s="126" t="s">
        <v>1029</v>
      </c>
      <c r="F167" s="51" t="s">
        <v>853</v>
      </c>
      <c r="G167" s="51" t="s">
        <v>853</v>
      </c>
      <c r="H167" s="50">
        <v>42401</v>
      </c>
      <c r="I167" s="51" t="s">
        <v>853</v>
      </c>
      <c r="J167" s="51" t="s">
        <v>853</v>
      </c>
      <c r="K167" s="51" t="s">
        <v>860</v>
      </c>
      <c r="L167" s="51" t="s">
        <v>860</v>
      </c>
      <c r="M167" s="21"/>
      <c r="N167" s="21"/>
    </row>
    <row r="168" spans="1:14" ht="66.75" customHeight="1" outlineLevel="1">
      <c r="A168" s="3">
        <f>A166+1</f>
        <v>153</v>
      </c>
      <c r="B168" s="51" t="s">
        <v>114</v>
      </c>
      <c r="C168" s="53" t="s">
        <v>754</v>
      </c>
      <c r="D168" s="127"/>
      <c r="E168" s="126" t="s">
        <v>1029</v>
      </c>
      <c r="F168" s="51" t="s">
        <v>853</v>
      </c>
      <c r="G168" s="51" t="s">
        <v>853</v>
      </c>
      <c r="H168" s="50">
        <v>42004</v>
      </c>
      <c r="I168" s="51" t="s">
        <v>853</v>
      </c>
      <c r="J168" s="51" t="s">
        <v>853</v>
      </c>
      <c r="K168" s="51" t="s">
        <v>860</v>
      </c>
      <c r="L168" s="51" t="s">
        <v>860</v>
      </c>
      <c r="M168" s="21"/>
      <c r="N168" s="21"/>
    </row>
    <row r="169" spans="1:14" ht="51" outlineLevel="1">
      <c r="A169" s="3">
        <f t="shared" si="5"/>
        <v>154</v>
      </c>
      <c r="B169" s="51" t="s">
        <v>115</v>
      </c>
      <c r="C169" s="53" t="s">
        <v>755</v>
      </c>
      <c r="D169" s="127"/>
      <c r="E169" s="126" t="s">
        <v>1029</v>
      </c>
      <c r="F169" s="51" t="s">
        <v>853</v>
      </c>
      <c r="G169" s="51" t="s">
        <v>853</v>
      </c>
      <c r="H169" s="50">
        <v>42369</v>
      </c>
      <c r="I169" s="51" t="s">
        <v>853</v>
      </c>
      <c r="J169" s="51" t="s">
        <v>853</v>
      </c>
      <c r="K169" s="51" t="s">
        <v>860</v>
      </c>
      <c r="L169" s="51" t="s">
        <v>860</v>
      </c>
      <c r="M169" s="21"/>
      <c r="N169" s="21"/>
    </row>
    <row r="170" spans="1:14" ht="51" outlineLevel="1">
      <c r="A170" s="3">
        <f t="shared" si="5"/>
        <v>155</v>
      </c>
      <c r="B170" s="51" t="s">
        <v>116</v>
      </c>
      <c r="C170" s="53" t="s">
        <v>756</v>
      </c>
      <c r="D170" s="127"/>
      <c r="E170" s="126" t="s">
        <v>1029</v>
      </c>
      <c r="F170" s="51" t="s">
        <v>853</v>
      </c>
      <c r="G170" s="51" t="s">
        <v>853</v>
      </c>
      <c r="H170" s="50">
        <v>42735</v>
      </c>
      <c r="I170" s="51" t="s">
        <v>853</v>
      </c>
      <c r="J170" s="51" t="s">
        <v>853</v>
      </c>
      <c r="K170" s="51" t="s">
        <v>860</v>
      </c>
      <c r="L170" s="51" t="s">
        <v>860</v>
      </c>
      <c r="M170" s="21"/>
      <c r="N170" s="21"/>
    </row>
    <row r="171" spans="1:14" ht="116.25" customHeight="1" outlineLevel="1">
      <c r="A171" s="3">
        <f t="shared" si="5"/>
        <v>156</v>
      </c>
      <c r="B171" s="51" t="s">
        <v>117</v>
      </c>
      <c r="C171" s="130" t="s">
        <v>923</v>
      </c>
      <c r="D171" s="57"/>
      <c r="E171" s="65" t="s">
        <v>37</v>
      </c>
      <c r="F171" s="51" t="s">
        <v>1021</v>
      </c>
      <c r="G171" s="50">
        <v>41640</v>
      </c>
      <c r="H171" s="117">
        <v>42735</v>
      </c>
      <c r="I171" s="57" t="s">
        <v>596</v>
      </c>
      <c r="J171" s="107">
        <v>12002214.8</v>
      </c>
      <c r="K171" s="107">
        <v>12212623.3</v>
      </c>
      <c r="L171" s="107">
        <v>12244906.5</v>
      </c>
      <c r="M171" s="32"/>
      <c r="N171" s="32"/>
    </row>
    <row r="172" spans="1:14" ht="86.25" customHeight="1" outlineLevel="1">
      <c r="A172" s="3">
        <f t="shared" si="5"/>
        <v>157</v>
      </c>
      <c r="B172" s="51" t="s">
        <v>118</v>
      </c>
      <c r="C172" s="53" t="s">
        <v>757</v>
      </c>
      <c r="D172" s="127"/>
      <c r="E172" s="65" t="s">
        <v>1029</v>
      </c>
      <c r="F172" s="51" t="s">
        <v>853</v>
      </c>
      <c r="G172" s="51" t="s">
        <v>853</v>
      </c>
      <c r="H172" s="50">
        <v>41671</v>
      </c>
      <c r="I172" s="51" t="s">
        <v>853</v>
      </c>
      <c r="J172" s="51" t="s">
        <v>853</v>
      </c>
      <c r="K172" s="51" t="s">
        <v>860</v>
      </c>
      <c r="L172" s="51" t="s">
        <v>860</v>
      </c>
      <c r="M172" s="21"/>
      <c r="N172" s="21"/>
    </row>
    <row r="173" spans="1:14" ht="84" customHeight="1" outlineLevel="1">
      <c r="A173" s="3">
        <f t="shared" si="5"/>
        <v>158</v>
      </c>
      <c r="B173" s="51" t="s">
        <v>119</v>
      </c>
      <c r="C173" s="69" t="s">
        <v>758</v>
      </c>
      <c r="D173" s="127"/>
      <c r="E173" s="65" t="s">
        <v>1030</v>
      </c>
      <c r="F173" s="51" t="s">
        <v>853</v>
      </c>
      <c r="G173" s="51" t="s">
        <v>853</v>
      </c>
      <c r="H173" s="50">
        <v>42036</v>
      </c>
      <c r="I173" s="51" t="s">
        <v>853</v>
      </c>
      <c r="J173" s="51" t="s">
        <v>853</v>
      </c>
      <c r="K173" s="51" t="s">
        <v>860</v>
      </c>
      <c r="L173" s="51" t="s">
        <v>860</v>
      </c>
      <c r="M173" s="21"/>
      <c r="N173" s="21"/>
    </row>
    <row r="174" spans="1:14" ht="84.75" customHeight="1" outlineLevel="1">
      <c r="A174" s="3">
        <f t="shared" si="5"/>
        <v>159</v>
      </c>
      <c r="B174" s="51" t="s">
        <v>120</v>
      </c>
      <c r="C174" s="69" t="s">
        <v>759</v>
      </c>
      <c r="D174" s="127"/>
      <c r="E174" s="65" t="s">
        <v>1029</v>
      </c>
      <c r="F174" s="51" t="s">
        <v>853</v>
      </c>
      <c r="G174" s="51" t="s">
        <v>853</v>
      </c>
      <c r="H174" s="50">
        <v>42401</v>
      </c>
      <c r="I174" s="51" t="s">
        <v>853</v>
      </c>
      <c r="J174" s="51" t="s">
        <v>853</v>
      </c>
      <c r="K174" s="51" t="s">
        <v>860</v>
      </c>
      <c r="L174" s="51" t="s">
        <v>860</v>
      </c>
      <c r="M174" s="21"/>
      <c r="N174" s="21"/>
    </row>
    <row r="175" spans="1:14" ht="84.75" customHeight="1" outlineLevel="1">
      <c r="A175" s="3">
        <f>A174+1</f>
        <v>160</v>
      </c>
      <c r="B175" s="51" t="s">
        <v>121</v>
      </c>
      <c r="C175" s="53" t="s">
        <v>48</v>
      </c>
      <c r="D175" s="52" t="s">
        <v>1013</v>
      </c>
      <c r="E175" s="65" t="s">
        <v>1031</v>
      </c>
      <c r="F175" s="51" t="s">
        <v>853</v>
      </c>
      <c r="G175" s="51" t="s">
        <v>853</v>
      </c>
      <c r="H175" s="50">
        <v>42004</v>
      </c>
      <c r="I175" s="51" t="s">
        <v>853</v>
      </c>
      <c r="J175" s="51" t="s">
        <v>853</v>
      </c>
      <c r="K175" s="51" t="s">
        <v>860</v>
      </c>
      <c r="L175" s="51" t="s">
        <v>860</v>
      </c>
      <c r="M175" s="21"/>
      <c r="N175" s="21"/>
    </row>
    <row r="176" spans="1:14" ht="78.75" customHeight="1" outlineLevel="1">
      <c r="A176" s="3">
        <f t="shared" si="5"/>
        <v>161</v>
      </c>
      <c r="B176" s="51" t="s">
        <v>122</v>
      </c>
      <c r="C176" s="67" t="s">
        <v>45</v>
      </c>
      <c r="D176" s="52" t="s">
        <v>1013</v>
      </c>
      <c r="E176" s="126" t="s">
        <v>1032</v>
      </c>
      <c r="F176" s="51" t="s">
        <v>853</v>
      </c>
      <c r="G176" s="51" t="s">
        <v>853</v>
      </c>
      <c r="H176" s="50">
        <v>42369</v>
      </c>
      <c r="I176" s="51" t="s">
        <v>853</v>
      </c>
      <c r="J176" s="51" t="s">
        <v>853</v>
      </c>
      <c r="K176" s="51" t="s">
        <v>860</v>
      </c>
      <c r="L176" s="51" t="s">
        <v>860</v>
      </c>
      <c r="M176" s="21"/>
      <c r="N176" s="21"/>
    </row>
    <row r="177" spans="1:14" ht="68.25" customHeight="1" outlineLevel="1">
      <c r="A177" s="3">
        <f t="shared" si="5"/>
        <v>162</v>
      </c>
      <c r="B177" s="51" t="s">
        <v>123</v>
      </c>
      <c r="C177" s="53" t="s">
        <v>97</v>
      </c>
      <c r="D177" s="52" t="s">
        <v>1013</v>
      </c>
      <c r="E177" s="126" t="s">
        <v>1032</v>
      </c>
      <c r="F177" s="51" t="s">
        <v>853</v>
      </c>
      <c r="G177" s="51" t="s">
        <v>853</v>
      </c>
      <c r="H177" s="50">
        <v>42735</v>
      </c>
      <c r="I177" s="51" t="s">
        <v>853</v>
      </c>
      <c r="J177" s="51" t="s">
        <v>853</v>
      </c>
      <c r="K177" s="51" t="s">
        <v>860</v>
      </c>
      <c r="L177" s="51" t="s">
        <v>860</v>
      </c>
      <c r="M177" s="21"/>
      <c r="N177" s="21"/>
    </row>
    <row r="178" spans="1:14" ht="76.5" outlineLevel="1">
      <c r="A178" s="3">
        <f t="shared" si="5"/>
        <v>163</v>
      </c>
      <c r="B178" s="51" t="s">
        <v>124</v>
      </c>
      <c r="C178" s="114" t="s">
        <v>510</v>
      </c>
      <c r="D178" s="125"/>
      <c r="E178" s="126" t="s">
        <v>1033</v>
      </c>
      <c r="F178" s="51" t="s">
        <v>1022</v>
      </c>
      <c r="G178" s="50">
        <v>41640</v>
      </c>
      <c r="H178" s="50">
        <v>44196</v>
      </c>
      <c r="I178" s="51" t="s">
        <v>853</v>
      </c>
      <c r="J178" s="107">
        <v>26405.6</v>
      </c>
      <c r="K178" s="107">
        <v>26405.6</v>
      </c>
      <c r="L178" s="107">
        <v>26405.6</v>
      </c>
      <c r="M178" s="32"/>
      <c r="N178" s="32"/>
    </row>
    <row r="179" spans="1:14" ht="89.25" outlineLevel="1">
      <c r="A179" s="3">
        <f t="shared" si="5"/>
        <v>164</v>
      </c>
      <c r="B179" s="51" t="s">
        <v>125</v>
      </c>
      <c r="C179" s="67" t="s">
        <v>760</v>
      </c>
      <c r="D179" s="57"/>
      <c r="E179" s="126" t="s">
        <v>1034</v>
      </c>
      <c r="F179" s="51" t="s">
        <v>954</v>
      </c>
      <c r="G179" s="50">
        <v>41640</v>
      </c>
      <c r="H179" s="50">
        <v>42735</v>
      </c>
      <c r="I179" s="57" t="s">
        <v>599</v>
      </c>
      <c r="J179" s="107">
        <v>26405.6</v>
      </c>
      <c r="K179" s="107">
        <v>26405.6</v>
      </c>
      <c r="L179" s="107">
        <v>26405.6</v>
      </c>
      <c r="M179" s="32"/>
      <c r="N179" s="32"/>
    </row>
    <row r="180" spans="1:14" ht="86.25" customHeight="1" outlineLevel="1">
      <c r="A180" s="3">
        <f t="shared" si="5"/>
        <v>165</v>
      </c>
      <c r="B180" s="51" t="s">
        <v>126</v>
      </c>
      <c r="C180" s="53" t="s">
        <v>761</v>
      </c>
      <c r="D180" s="127"/>
      <c r="E180" s="126" t="s">
        <v>1029</v>
      </c>
      <c r="F180" s="51" t="s">
        <v>853</v>
      </c>
      <c r="G180" s="51" t="s">
        <v>853</v>
      </c>
      <c r="H180" s="50">
        <v>41671</v>
      </c>
      <c r="I180" s="51" t="s">
        <v>853</v>
      </c>
      <c r="J180" s="51" t="s">
        <v>853</v>
      </c>
      <c r="K180" s="51" t="s">
        <v>860</v>
      </c>
      <c r="L180" s="51" t="s">
        <v>860</v>
      </c>
      <c r="M180" s="21"/>
      <c r="N180" s="21"/>
    </row>
    <row r="181" spans="1:14" ht="87.75" customHeight="1" outlineLevel="1">
      <c r="A181" s="3">
        <f t="shared" si="5"/>
        <v>166</v>
      </c>
      <c r="B181" s="51" t="s">
        <v>127</v>
      </c>
      <c r="C181" s="53" t="s">
        <v>762</v>
      </c>
      <c r="D181" s="127"/>
      <c r="E181" s="65" t="s">
        <v>1029</v>
      </c>
      <c r="F181" s="51" t="s">
        <v>853</v>
      </c>
      <c r="G181" s="51" t="s">
        <v>853</v>
      </c>
      <c r="H181" s="50">
        <v>42036</v>
      </c>
      <c r="I181" s="51" t="s">
        <v>853</v>
      </c>
      <c r="J181" s="51" t="s">
        <v>853</v>
      </c>
      <c r="K181" s="51" t="s">
        <v>860</v>
      </c>
      <c r="L181" s="51" t="s">
        <v>860</v>
      </c>
      <c r="M181" s="21"/>
      <c r="N181" s="21"/>
    </row>
    <row r="182" spans="1:14" ht="88.5" customHeight="1" outlineLevel="1">
      <c r="A182" s="3">
        <f t="shared" si="5"/>
        <v>167</v>
      </c>
      <c r="B182" s="51" t="s">
        <v>128</v>
      </c>
      <c r="C182" s="53" t="s">
        <v>763</v>
      </c>
      <c r="D182" s="127"/>
      <c r="E182" s="65" t="s">
        <v>1029</v>
      </c>
      <c r="F182" s="51" t="s">
        <v>853</v>
      </c>
      <c r="G182" s="51" t="s">
        <v>853</v>
      </c>
      <c r="H182" s="50">
        <v>42401</v>
      </c>
      <c r="I182" s="51" t="s">
        <v>853</v>
      </c>
      <c r="J182" s="51" t="s">
        <v>853</v>
      </c>
      <c r="K182" s="51" t="s">
        <v>860</v>
      </c>
      <c r="L182" s="51" t="s">
        <v>860</v>
      </c>
      <c r="M182" s="21"/>
      <c r="N182" s="21"/>
    </row>
    <row r="183" spans="1:14" ht="71.25" customHeight="1" outlineLevel="1">
      <c r="A183" s="3">
        <f t="shared" si="5"/>
        <v>168</v>
      </c>
      <c r="B183" s="51" t="s">
        <v>129</v>
      </c>
      <c r="C183" s="53" t="s">
        <v>49</v>
      </c>
      <c r="D183" s="127"/>
      <c r="E183" s="65" t="s">
        <v>1029</v>
      </c>
      <c r="F183" s="51" t="s">
        <v>853</v>
      </c>
      <c r="G183" s="51" t="s">
        <v>853</v>
      </c>
      <c r="H183" s="50">
        <v>42004</v>
      </c>
      <c r="I183" s="51" t="s">
        <v>853</v>
      </c>
      <c r="J183" s="51" t="s">
        <v>853</v>
      </c>
      <c r="K183" s="51" t="s">
        <v>860</v>
      </c>
      <c r="L183" s="51" t="s">
        <v>860</v>
      </c>
      <c r="M183" s="21"/>
      <c r="N183" s="21"/>
    </row>
    <row r="184" spans="1:14" ht="74.25" customHeight="1" outlineLevel="1">
      <c r="A184" s="3">
        <f t="shared" si="5"/>
        <v>169</v>
      </c>
      <c r="B184" s="51" t="s">
        <v>130</v>
      </c>
      <c r="C184" s="53" t="s">
        <v>50</v>
      </c>
      <c r="D184" s="127"/>
      <c r="E184" s="65" t="s">
        <v>1029</v>
      </c>
      <c r="F184" s="51" t="s">
        <v>853</v>
      </c>
      <c r="G184" s="51" t="s">
        <v>853</v>
      </c>
      <c r="H184" s="50">
        <v>42369</v>
      </c>
      <c r="I184" s="51" t="s">
        <v>853</v>
      </c>
      <c r="J184" s="51" t="s">
        <v>853</v>
      </c>
      <c r="K184" s="51" t="s">
        <v>860</v>
      </c>
      <c r="L184" s="51" t="s">
        <v>860</v>
      </c>
      <c r="M184" s="21"/>
      <c r="N184" s="21"/>
    </row>
    <row r="185" spans="1:14" ht="68.25" customHeight="1" outlineLevel="1">
      <c r="A185" s="3">
        <f t="shared" si="5"/>
        <v>170</v>
      </c>
      <c r="B185" s="51" t="s">
        <v>131</v>
      </c>
      <c r="C185" s="69" t="s">
        <v>51</v>
      </c>
      <c r="D185" s="127"/>
      <c r="E185" s="65" t="s">
        <v>1029</v>
      </c>
      <c r="F185" s="51" t="s">
        <v>853</v>
      </c>
      <c r="G185" s="51" t="s">
        <v>853</v>
      </c>
      <c r="H185" s="50">
        <v>42735</v>
      </c>
      <c r="I185" s="51" t="s">
        <v>853</v>
      </c>
      <c r="J185" s="51" t="s">
        <v>853</v>
      </c>
      <c r="K185" s="51" t="s">
        <v>860</v>
      </c>
      <c r="L185" s="51" t="s">
        <v>860</v>
      </c>
      <c r="M185" s="21"/>
      <c r="N185" s="21"/>
    </row>
    <row r="186" spans="1:14" ht="60.75" customHeight="1" outlineLevel="1">
      <c r="A186" s="3">
        <f t="shared" si="5"/>
        <v>171</v>
      </c>
      <c r="B186" s="51" t="s">
        <v>132</v>
      </c>
      <c r="C186" s="114" t="s">
        <v>511</v>
      </c>
      <c r="D186" s="125"/>
      <c r="E186" s="65" t="s">
        <v>1035</v>
      </c>
      <c r="F186" s="51" t="s">
        <v>887</v>
      </c>
      <c r="G186" s="50">
        <v>41640</v>
      </c>
      <c r="H186" s="50">
        <v>44196</v>
      </c>
      <c r="I186" s="51" t="s">
        <v>853</v>
      </c>
      <c r="J186" s="107">
        <f>J187+J193</f>
        <v>402315.8</v>
      </c>
      <c r="K186" s="107">
        <f>K187+K193</f>
        <v>436545.6</v>
      </c>
      <c r="L186" s="107">
        <f>L187+L193</f>
        <v>388702.3</v>
      </c>
      <c r="M186" s="32"/>
      <c r="N186" s="32"/>
    </row>
    <row r="187" spans="1:14" ht="105" customHeight="1" outlineLevel="1">
      <c r="A187" s="3">
        <f t="shared" si="5"/>
        <v>172</v>
      </c>
      <c r="B187" s="51" t="s">
        <v>133</v>
      </c>
      <c r="C187" s="67" t="s">
        <v>764</v>
      </c>
      <c r="D187" s="57"/>
      <c r="E187" s="65" t="s">
        <v>638</v>
      </c>
      <c r="F187" s="51" t="s">
        <v>955</v>
      </c>
      <c r="G187" s="50">
        <v>41640</v>
      </c>
      <c r="H187" s="50">
        <v>42735</v>
      </c>
      <c r="I187" s="52" t="s">
        <v>639</v>
      </c>
      <c r="J187" s="107">
        <f>402315.8-J193</f>
        <v>391309.1</v>
      </c>
      <c r="K187" s="107">
        <f>436545.6-K193</f>
        <v>425538.89999999997</v>
      </c>
      <c r="L187" s="107">
        <f>388702.3-L193</f>
        <v>377695.6</v>
      </c>
      <c r="M187" s="32"/>
      <c r="N187" s="32"/>
    </row>
    <row r="188" spans="1:14" ht="103.5" customHeight="1" outlineLevel="1">
      <c r="A188" s="3">
        <f t="shared" si="5"/>
        <v>173</v>
      </c>
      <c r="B188" s="51" t="s">
        <v>134</v>
      </c>
      <c r="C188" s="53" t="s">
        <v>689</v>
      </c>
      <c r="D188" s="52" t="s">
        <v>1013</v>
      </c>
      <c r="E188" s="65" t="s">
        <v>498</v>
      </c>
      <c r="F188" s="51" t="s">
        <v>853</v>
      </c>
      <c r="G188" s="50"/>
      <c r="H188" s="50">
        <v>42004</v>
      </c>
      <c r="I188" s="51" t="s">
        <v>853</v>
      </c>
      <c r="J188" s="51" t="s">
        <v>853</v>
      </c>
      <c r="K188" s="51" t="s">
        <v>860</v>
      </c>
      <c r="L188" s="51" t="s">
        <v>860</v>
      </c>
      <c r="M188" s="21"/>
      <c r="N188" s="21"/>
    </row>
    <row r="189" spans="1:14" ht="103.5" customHeight="1" outlineLevel="1">
      <c r="A189" s="3">
        <f t="shared" si="5"/>
        <v>174</v>
      </c>
      <c r="B189" s="51" t="s">
        <v>135</v>
      </c>
      <c r="C189" s="53" t="s">
        <v>690</v>
      </c>
      <c r="D189" s="52" t="s">
        <v>1013</v>
      </c>
      <c r="E189" s="65" t="s">
        <v>499</v>
      </c>
      <c r="F189" s="51" t="s">
        <v>853</v>
      </c>
      <c r="G189" s="50"/>
      <c r="H189" s="50">
        <v>42369</v>
      </c>
      <c r="I189" s="51" t="s">
        <v>853</v>
      </c>
      <c r="J189" s="51" t="s">
        <v>853</v>
      </c>
      <c r="K189" s="51" t="s">
        <v>860</v>
      </c>
      <c r="L189" s="51" t="s">
        <v>860</v>
      </c>
      <c r="M189" s="21"/>
      <c r="N189" s="21"/>
    </row>
    <row r="190" spans="1:14" ht="105.75" customHeight="1" outlineLevel="1">
      <c r="A190" s="3">
        <f t="shared" si="5"/>
        <v>175</v>
      </c>
      <c r="B190" s="51" t="s">
        <v>136</v>
      </c>
      <c r="C190" s="53" t="s">
        <v>691</v>
      </c>
      <c r="D190" s="52" t="s">
        <v>1013</v>
      </c>
      <c r="E190" s="65" t="s">
        <v>500</v>
      </c>
      <c r="F190" s="51" t="s">
        <v>853</v>
      </c>
      <c r="G190" s="51" t="s">
        <v>853</v>
      </c>
      <c r="H190" s="50">
        <v>42735</v>
      </c>
      <c r="I190" s="51" t="s">
        <v>853</v>
      </c>
      <c r="J190" s="51" t="s">
        <v>853</v>
      </c>
      <c r="K190" s="51" t="s">
        <v>860</v>
      </c>
      <c r="L190" s="51" t="s">
        <v>860</v>
      </c>
      <c r="M190" s="21"/>
      <c r="N190" s="21"/>
    </row>
    <row r="191" spans="1:14" ht="105" customHeight="1" outlineLevel="1">
      <c r="A191" s="3">
        <f t="shared" si="5"/>
        <v>176</v>
      </c>
      <c r="B191" s="51" t="s">
        <v>137</v>
      </c>
      <c r="C191" s="124" t="s">
        <v>95</v>
      </c>
      <c r="D191" s="121"/>
      <c r="E191" s="65" t="s">
        <v>500</v>
      </c>
      <c r="F191" s="50" t="s">
        <v>853</v>
      </c>
      <c r="G191" s="50" t="s">
        <v>853</v>
      </c>
      <c r="H191" s="50">
        <v>42050</v>
      </c>
      <c r="I191" s="52" t="s">
        <v>853</v>
      </c>
      <c r="J191" s="50" t="s">
        <v>853</v>
      </c>
      <c r="K191" s="51" t="s">
        <v>860</v>
      </c>
      <c r="L191" s="51" t="s">
        <v>860</v>
      </c>
      <c r="M191" s="21"/>
      <c r="N191" s="21"/>
    </row>
    <row r="192" spans="1:14" ht="101.25" customHeight="1" outlineLevel="1">
      <c r="A192" s="3">
        <f t="shared" si="5"/>
        <v>177</v>
      </c>
      <c r="B192" s="51" t="s">
        <v>138</v>
      </c>
      <c r="C192" s="100" t="s">
        <v>96</v>
      </c>
      <c r="D192" s="121"/>
      <c r="E192" s="65" t="s">
        <v>500</v>
      </c>
      <c r="F192" s="50" t="s">
        <v>853</v>
      </c>
      <c r="G192" s="50" t="s">
        <v>853</v>
      </c>
      <c r="H192" s="50">
        <v>42415</v>
      </c>
      <c r="I192" s="52" t="s">
        <v>853</v>
      </c>
      <c r="J192" s="50" t="s">
        <v>853</v>
      </c>
      <c r="K192" s="51" t="s">
        <v>860</v>
      </c>
      <c r="L192" s="51" t="s">
        <v>860</v>
      </c>
      <c r="M192" s="21"/>
      <c r="N192" s="21"/>
    </row>
    <row r="193" spans="1:14" ht="94.5" customHeight="1" outlineLevel="1">
      <c r="A193" s="3">
        <f t="shared" si="5"/>
        <v>178</v>
      </c>
      <c r="B193" s="51" t="s">
        <v>139</v>
      </c>
      <c r="C193" s="64" t="s">
        <v>512</v>
      </c>
      <c r="D193" s="131"/>
      <c r="E193" s="65" t="s">
        <v>501</v>
      </c>
      <c r="F193" s="51" t="s">
        <v>956</v>
      </c>
      <c r="G193" s="50">
        <v>41640</v>
      </c>
      <c r="H193" s="50">
        <v>42735</v>
      </c>
      <c r="I193" s="57" t="s">
        <v>600</v>
      </c>
      <c r="J193" s="107">
        <v>11006.7</v>
      </c>
      <c r="K193" s="107">
        <v>11006.7</v>
      </c>
      <c r="L193" s="107">
        <v>11006.7</v>
      </c>
      <c r="M193" s="32"/>
      <c r="N193" s="32"/>
    </row>
    <row r="194" spans="2:14" ht="27" customHeight="1">
      <c r="B194" s="52"/>
      <c r="C194" s="61" t="s">
        <v>907</v>
      </c>
      <c r="D194" s="51" t="s">
        <v>853</v>
      </c>
      <c r="E194" s="61"/>
      <c r="F194" s="51" t="s">
        <v>853</v>
      </c>
      <c r="G194" s="50">
        <v>41640</v>
      </c>
      <c r="H194" s="50">
        <v>44196</v>
      </c>
      <c r="I194" s="51" t="s">
        <v>853</v>
      </c>
      <c r="J194" s="63">
        <v>3582828.7</v>
      </c>
      <c r="K194" s="63">
        <v>3598786.2</v>
      </c>
      <c r="L194" s="63">
        <v>3598701.1</v>
      </c>
      <c r="M194" s="29"/>
      <c r="N194" s="29"/>
    </row>
    <row r="195" spans="1:14" ht="78.75" customHeight="1" outlineLevel="1">
      <c r="A195" s="3">
        <f>A193+1</f>
        <v>179</v>
      </c>
      <c r="B195" s="51" t="s">
        <v>140</v>
      </c>
      <c r="C195" s="64" t="s">
        <v>513</v>
      </c>
      <c r="D195" s="52"/>
      <c r="E195" s="55" t="s">
        <v>975</v>
      </c>
      <c r="F195" s="51" t="s">
        <v>888</v>
      </c>
      <c r="G195" s="50">
        <v>41640</v>
      </c>
      <c r="H195" s="50">
        <v>44196</v>
      </c>
      <c r="I195" s="51" t="s">
        <v>853</v>
      </c>
      <c r="J195" s="107">
        <v>3582828.7</v>
      </c>
      <c r="K195" s="107">
        <v>3598786.2000000007</v>
      </c>
      <c r="L195" s="107">
        <v>3598701.1000000006</v>
      </c>
      <c r="M195" s="32"/>
      <c r="N195" s="32"/>
    </row>
    <row r="196" spans="1:14" ht="162" customHeight="1" outlineLevel="1">
      <c r="A196" s="3">
        <f aca="true" t="shared" si="6" ref="A196:A217">A195+1</f>
        <v>180</v>
      </c>
      <c r="B196" s="51" t="s">
        <v>141</v>
      </c>
      <c r="C196" s="64" t="s">
        <v>765</v>
      </c>
      <c r="D196" s="52"/>
      <c r="E196" s="55" t="s">
        <v>975</v>
      </c>
      <c r="F196" s="51" t="s">
        <v>106</v>
      </c>
      <c r="G196" s="50">
        <v>41640</v>
      </c>
      <c r="H196" s="50">
        <v>42735</v>
      </c>
      <c r="I196" s="51" t="s">
        <v>601</v>
      </c>
      <c r="J196" s="107">
        <v>3573116.9000000004</v>
      </c>
      <c r="K196" s="107">
        <v>3589074.400000001</v>
      </c>
      <c r="L196" s="107">
        <v>3588989.3000000007</v>
      </c>
      <c r="M196" s="32"/>
      <c r="N196" s="32"/>
    </row>
    <row r="197" spans="1:14" ht="81" customHeight="1" outlineLevel="1">
      <c r="A197" s="3">
        <f t="shared" si="6"/>
        <v>181</v>
      </c>
      <c r="B197" s="51" t="s">
        <v>142</v>
      </c>
      <c r="C197" s="53" t="s">
        <v>766</v>
      </c>
      <c r="D197" s="132"/>
      <c r="E197" s="55" t="s">
        <v>975</v>
      </c>
      <c r="F197" s="51" t="s">
        <v>853</v>
      </c>
      <c r="G197" s="51" t="s">
        <v>853</v>
      </c>
      <c r="H197" s="50">
        <v>42004</v>
      </c>
      <c r="I197" s="51" t="s">
        <v>853</v>
      </c>
      <c r="J197" s="51" t="s">
        <v>853</v>
      </c>
      <c r="K197" s="51" t="s">
        <v>860</v>
      </c>
      <c r="L197" s="51" t="s">
        <v>860</v>
      </c>
      <c r="M197" s="21"/>
      <c r="N197" s="21"/>
    </row>
    <row r="198" spans="1:14" ht="89.25" customHeight="1" outlineLevel="1">
      <c r="A198" s="3">
        <f t="shared" si="6"/>
        <v>182</v>
      </c>
      <c r="B198" s="51" t="s">
        <v>143</v>
      </c>
      <c r="C198" s="53" t="s">
        <v>767</v>
      </c>
      <c r="D198" s="133"/>
      <c r="E198" s="55" t="s">
        <v>1036</v>
      </c>
      <c r="F198" s="51" t="s">
        <v>853</v>
      </c>
      <c r="G198" s="51" t="s">
        <v>853</v>
      </c>
      <c r="H198" s="50">
        <v>42369</v>
      </c>
      <c r="I198" s="51" t="s">
        <v>853</v>
      </c>
      <c r="J198" s="51" t="s">
        <v>853</v>
      </c>
      <c r="K198" s="51" t="s">
        <v>860</v>
      </c>
      <c r="L198" s="51" t="s">
        <v>860</v>
      </c>
      <c r="M198" s="21"/>
      <c r="N198" s="21"/>
    </row>
    <row r="199" spans="1:14" ht="84.75" customHeight="1" outlineLevel="1">
      <c r="A199" s="3">
        <f t="shared" si="6"/>
        <v>183</v>
      </c>
      <c r="B199" s="51" t="s">
        <v>144</v>
      </c>
      <c r="C199" s="53" t="s">
        <v>768</v>
      </c>
      <c r="D199" s="133"/>
      <c r="E199" s="55" t="s">
        <v>975</v>
      </c>
      <c r="F199" s="51" t="s">
        <v>853</v>
      </c>
      <c r="G199" s="51" t="s">
        <v>853</v>
      </c>
      <c r="H199" s="50">
        <v>42735</v>
      </c>
      <c r="I199" s="51" t="s">
        <v>853</v>
      </c>
      <c r="J199" s="51" t="s">
        <v>853</v>
      </c>
      <c r="K199" s="51" t="s">
        <v>860</v>
      </c>
      <c r="L199" s="51" t="s">
        <v>860</v>
      </c>
      <c r="M199" s="21"/>
      <c r="N199" s="21"/>
    </row>
    <row r="200" spans="1:20" ht="84.75" customHeight="1" outlineLevel="1">
      <c r="A200" s="3">
        <f t="shared" si="6"/>
        <v>184</v>
      </c>
      <c r="B200" s="51" t="s">
        <v>145</v>
      </c>
      <c r="C200" s="53" t="s">
        <v>0</v>
      </c>
      <c r="D200" s="52" t="s">
        <v>1013</v>
      </c>
      <c r="E200" s="55" t="s">
        <v>975</v>
      </c>
      <c r="F200" s="51" t="s">
        <v>853</v>
      </c>
      <c r="G200" s="51" t="s">
        <v>853</v>
      </c>
      <c r="H200" s="50">
        <v>42004</v>
      </c>
      <c r="I200" s="51" t="s">
        <v>853</v>
      </c>
      <c r="J200" s="51" t="s">
        <v>853</v>
      </c>
      <c r="K200" s="51" t="s">
        <v>860</v>
      </c>
      <c r="L200" s="51" t="s">
        <v>860</v>
      </c>
      <c r="M200" s="21"/>
      <c r="N200" s="21"/>
      <c r="P200" s="20"/>
      <c r="Q200" s="21"/>
      <c r="R200" s="21"/>
      <c r="S200" s="21"/>
      <c r="T200" s="21"/>
    </row>
    <row r="201" spans="1:20" ht="66" customHeight="1" outlineLevel="1">
      <c r="A201" s="3">
        <f t="shared" si="6"/>
        <v>185</v>
      </c>
      <c r="B201" s="51" t="s">
        <v>146</v>
      </c>
      <c r="C201" s="53" t="s">
        <v>1</v>
      </c>
      <c r="D201" s="52" t="s">
        <v>1013</v>
      </c>
      <c r="E201" s="55" t="s">
        <v>975</v>
      </c>
      <c r="F201" s="51" t="s">
        <v>853</v>
      </c>
      <c r="G201" s="51" t="s">
        <v>853</v>
      </c>
      <c r="H201" s="50">
        <v>42369</v>
      </c>
      <c r="I201" s="51" t="s">
        <v>853</v>
      </c>
      <c r="J201" s="51" t="s">
        <v>853</v>
      </c>
      <c r="K201" s="51" t="s">
        <v>860</v>
      </c>
      <c r="L201" s="51" t="s">
        <v>860</v>
      </c>
      <c r="M201" s="21"/>
      <c r="N201" s="21"/>
      <c r="P201" s="20"/>
      <c r="Q201" s="20"/>
      <c r="R201" s="20"/>
      <c r="S201" s="20"/>
      <c r="T201" s="20"/>
    </row>
    <row r="202" spans="1:20" ht="65.25" customHeight="1" outlineLevel="1">
      <c r="A202" s="3">
        <f t="shared" si="6"/>
        <v>186</v>
      </c>
      <c r="B202" s="51" t="s">
        <v>147</v>
      </c>
      <c r="C202" s="53" t="s">
        <v>2</v>
      </c>
      <c r="D202" s="52" t="s">
        <v>1013</v>
      </c>
      <c r="E202" s="55" t="s">
        <v>975</v>
      </c>
      <c r="F202" s="51" t="s">
        <v>853</v>
      </c>
      <c r="G202" s="51" t="s">
        <v>853</v>
      </c>
      <c r="H202" s="50">
        <v>42735</v>
      </c>
      <c r="I202" s="51" t="s">
        <v>853</v>
      </c>
      <c r="J202" s="51" t="s">
        <v>853</v>
      </c>
      <c r="K202" s="51" t="s">
        <v>860</v>
      </c>
      <c r="L202" s="51" t="s">
        <v>860</v>
      </c>
      <c r="M202" s="21"/>
      <c r="N202" s="21"/>
      <c r="P202" s="21"/>
      <c r="Q202" s="21"/>
      <c r="R202" s="21"/>
      <c r="S202" s="21"/>
      <c r="T202" s="20"/>
    </row>
    <row r="203" spans="1:15" ht="99.75" customHeight="1" outlineLevel="1">
      <c r="A203" s="3">
        <f t="shared" si="6"/>
        <v>187</v>
      </c>
      <c r="B203" s="51" t="s">
        <v>149</v>
      </c>
      <c r="C203" s="67" t="s">
        <v>547</v>
      </c>
      <c r="D203" s="52"/>
      <c r="E203" s="55" t="s">
        <v>975</v>
      </c>
      <c r="F203" s="51" t="s">
        <v>853</v>
      </c>
      <c r="G203" s="51" t="s">
        <v>853</v>
      </c>
      <c r="H203" s="50">
        <v>41713</v>
      </c>
      <c r="I203" s="51" t="s">
        <v>853</v>
      </c>
      <c r="J203" s="51" t="s">
        <v>853</v>
      </c>
      <c r="K203" s="51" t="s">
        <v>860</v>
      </c>
      <c r="L203" s="51" t="s">
        <v>860</v>
      </c>
      <c r="M203" s="37"/>
      <c r="N203" s="21"/>
      <c r="O203" s="21"/>
    </row>
    <row r="204" spans="1:15" ht="97.5" customHeight="1" outlineLevel="1">
      <c r="A204" s="3">
        <f t="shared" si="6"/>
        <v>188</v>
      </c>
      <c r="B204" s="51" t="s">
        <v>148</v>
      </c>
      <c r="C204" s="67" t="s">
        <v>548</v>
      </c>
      <c r="D204" s="52"/>
      <c r="E204" s="55" t="s">
        <v>975</v>
      </c>
      <c r="F204" s="51" t="s">
        <v>853</v>
      </c>
      <c r="G204" s="51" t="s">
        <v>853</v>
      </c>
      <c r="H204" s="50">
        <v>42078</v>
      </c>
      <c r="I204" s="51" t="s">
        <v>853</v>
      </c>
      <c r="J204" s="51" t="s">
        <v>853</v>
      </c>
      <c r="K204" s="51" t="s">
        <v>860</v>
      </c>
      <c r="L204" s="51" t="s">
        <v>860</v>
      </c>
      <c r="M204" s="37"/>
      <c r="N204" s="21"/>
      <c r="O204" s="21"/>
    </row>
    <row r="205" spans="1:15" ht="94.5" customHeight="1" outlineLevel="1">
      <c r="A205" s="3">
        <f t="shared" si="6"/>
        <v>189</v>
      </c>
      <c r="B205" s="51" t="s">
        <v>150</v>
      </c>
      <c r="C205" s="67" t="s">
        <v>549</v>
      </c>
      <c r="D205" s="52"/>
      <c r="E205" s="55" t="s">
        <v>975</v>
      </c>
      <c r="F205" s="51" t="s">
        <v>853</v>
      </c>
      <c r="G205" s="51" t="s">
        <v>853</v>
      </c>
      <c r="H205" s="50">
        <v>42444</v>
      </c>
      <c r="I205" s="51" t="s">
        <v>853</v>
      </c>
      <c r="J205" s="51" t="s">
        <v>853</v>
      </c>
      <c r="K205" s="51" t="s">
        <v>860</v>
      </c>
      <c r="L205" s="51" t="s">
        <v>860</v>
      </c>
      <c r="M205" s="37"/>
      <c r="N205" s="21"/>
      <c r="O205" s="21"/>
    </row>
    <row r="206" spans="1:14" ht="57" customHeight="1" outlineLevel="1">
      <c r="A206" s="3">
        <f t="shared" si="6"/>
        <v>190</v>
      </c>
      <c r="B206" s="51" t="s">
        <v>151</v>
      </c>
      <c r="C206" s="53" t="s">
        <v>550</v>
      </c>
      <c r="D206" s="52"/>
      <c r="E206" s="126" t="s">
        <v>976</v>
      </c>
      <c r="F206" s="51" t="s">
        <v>853</v>
      </c>
      <c r="G206" s="51" t="s">
        <v>853</v>
      </c>
      <c r="H206" s="50">
        <v>41670</v>
      </c>
      <c r="I206" s="60" t="s">
        <v>853</v>
      </c>
      <c r="J206" s="60" t="s">
        <v>853</v>
      </c>
      <c r="K206" s="51" t="s">
        <v>860</v>
      </c>
      <c r="L206" s="51" t="s">
        <v>860</v>
      </c>
      <c r="M206" s="21"/>
      <c r="N206" s="21"/>
    </row>
    <row r="207" spans="1:14" ht="63.75" outlineLevel="1">
      <c r="A207" s="3">
        <f t="shared" si="6"/>
        <v>191</v>
      </c>
      <c r="B207" s="51" t="s">
        <v>152</v>
      </c>
      <c r="C207" s="53" t="s">
        <v>551</v>
      </c>
      <c r="D207" s="52"/>
      <c r="E207" s="126" t="s">
        <v>976</v>
      </c>
      <c r="F207" s="51" t="s">
        <v>853</v>
      </c>
      <c r="G207" s="51" t="s">
        <v>853</v>
      </c>
      <c r="H207" s="50">
        <v>42035</v>
      </c>
      <c r="I207" s="60" t="s">
        <v>853</v>
      </c>
      <c r="J207" s="60" t="s">
        <v>853</v>
      </c>
      <c r="K207" s="51" t="s">
        <v>860</v>
      </c>
      <c r="L207" s="51" t="s">
        <v>860</v>
      </c>
      <c r="M207" s="21"/>
      <c r="N207" s="21"/>
    </row>
    <row r="208" spans="1:14" ht="63.75" outlineLevel="1">
      <c r="A208" s="3">
        <f t="shared" si="6"/>
        <v>192</v>
      </c>
      <c r="B208" s="51" t="s">
        <v>153</v>
      </c>
      <c r="C208" s="53" t="s">
        <v>552</v>
      </c>
      <c r="D208" s="52"/>
      <c r="E208" s="126" t="s">
        <v>976</v>
      </c>
      <c r="F208" s="51" t="s">
        <v>853</v>
      </c>
      <c r="G208" s="51" t="s">
        <v>853</v>
      </c>
      <c r="H208" s="50">
        <v>42400</v>
      </c>
      <c r="I208" s="60" t="s">
        <v>853</v>
      </c>
      <c r="J208" s="60"/>
      <c r="K208" s="51" t="s">
        <v>860</v>
      </c>
      <c r="L208" s="51" t="s">
        <v>860</v>
      </c>
      <c r="M208" s="21"/>
      <c r="N208" s="21"/>
    </row>
    <row r="209" spans="1:14" ht="76.5" outlineLevel="1">
      <c r="A209" s="3">
        <f t="shared" si="6"/>
        <v>193</v>
      </c>
      <c r="B209" s="51" t="s">
        <v>154</v>
      </c>
      <c r="C209" s="67" t="s">
        <v>553</v>
      </c>
      <c r="D209" s="52"/>
      <c r="E209" s="55" t="s">
        <v>975</v>
      </c>
      <c r="F209" s="51" t="s">
        <v>853</v>
      </c>
      <c r="G209" s="51" t="s">
        <v>853</v>
      </c>
      <c r="H209" s="50">
        <v>41713</v>
      </c>
      <c r="I209" s="51" t="s">
        <v>853</v>
      </c>
      <c r="J209" s="51" t="s">
        <v>853</v>
      </c>
      <c r="K209" s="51" t="s">
        <v>860</v>
      </c>
      <c r="L209" s="51" t="s">
        <v>860</v>
      </c>
      <c r="M209" s="21"/>
      <c r="N209" s="21"/>
    </row>
    <row r="210" spans="1:14" ht="91.5" customHeight="1" outlineLevel="1">
      <c r="A210" s="3">
        <f t="shared" si="6"/>
        <v>194</v>
      </c>
      <c r="B210" s="51" t="s">
        <v>155</v>
      </c>
      <c r="C210" s="67" t="s">
        <v>554</v>
      </c>
      <c r="D210" s="52"/>
      <c r="E210" s="55" t="s">
        <v>975</v>
      </c>
      <c r="F210" s="51" t="s">
        <v>853</v>
      </c>
      <c r="G210" s="51" t="s">
        <v>853</v>
      </c>
      <c r="H210" s="50">
        <v>42078</v>
      </c>
      <c r="I210" s="51" t="s">
        <v>853</v>
      </c>
      <c r="J210" s="51" t="s">
        <v>853</v>
      </c>
      <c r="K210" s="51" t="s">
        <v>860</v>
      </c>
      <c r="L210" s="51" t="s">
        <v>860</v>
      </c>
      <c r="M210" s="21"/>
      <c r="N210" s="21"/>
    </row>
    <row r="211" spans="1:14" ht="86.25" customHeight="1" outlineLevel="1">
      <c r="A211" s="3">
        <f t="shared" si="6"/>
        <v>195</v>
      </c>
      <c r="B211" s="51" t="s">
        <v>156</v>
      </c>
      <c r="C211" s="67" t="s">
        <v>555</v>
      </c>
      <c r="D211" s="52"/>
      <c r="E211" s="55" t="s">
        <v>975</v>
      </c>
      <c r="F211" s="51" t="s">
        <v>853</v>
      </c>
      <c r="G211" s="51" t="s">
        <v>853</v>
      </c>
      <c r="H211" s="50">
        <v>42444</v>
      </c>
      <c r="I211" s="51" t="s">
        <v>853</v>
      </c>
      <c r="J211" s="51" t="s">
        <v>853</v>
      </c>
      <c r="K211" s="51" t="s">
        <v>860</v>
      </c>
      <c r="L211" s="51" t="s">
        <v>860</v>
      </c>
      <c r="M211" s="21"/>
      <c r="N211" s="21"/>
    </row>
    <row r="212" spans="1:14" ht="94.5" customHeight="1" outlineLevel="1">
      <c r="A212" s="3">
        <f t="shared" si="6"/>
        <v>196</v>
      </c>
      <c r="B212" s="51" t="s">
        <v>157</v>
      </c>
      <c r="C212" s="67" t="s">
        <v>556</v>
      </c>
      <c r="D212" s="52"/>
      <c r="E212" s="55" t="s">
        <v>975</v>
      </c>
      <c r="F212" s="51" t="s">
        <v>853</v>
      </c>
      <c r="G212" s="51" t="s">
        <v>853</v>
      </c>
      <c r="H212" s="50">
        <v>41680</v>
      </c>
      <c r="I212" s="51" t="s">
        <v>853</v>
      </c>
      <c r="J212" s="51" t="s">
        <v>853</v>
      </c>
      <c r="K212" s="51" t="s">
        <v>860</v>
      </c>
      <c r="L212" s="51" t="s">
        <v>860</v>
      </c>
      <c r="M212" s="21"/>
      <c r="N212" s="21"/>
    </row>
    <row r="213" spans="1:14" ht="91.5" customHeight="1" outlineLevel="1">
      <c r="A213" s="3">
        <f t="shared" si="6"/>
        <v>197</v>
      </c>
      <c r="B213" s="51" t="s">
        <v>158</v>
      </c>
      <c r="C213" s="67" t="s">
        <v>557</v>
      </c>
      <c r="D213" s="52"/>
      <c r="E213" s="55" t="s">
        <v>975</v>
      </c>
      <c r="F213" s="51" t="s">
        <v>853</v>
      </c>
      <c r="G213" s="51" t="s">
        <v>853</v>
      </c>
      <c r="H213" s="50">
        <v>42045</v>
      </c>
      <c r="I213" s="51" t="s">
        <v>853</v>
      </c>
      <c r="J213" s="51" t="s">
        <v>853</v>
      </c>
      <c r="K213" s="51" t="s">
        <v>860</v>
      </c>
      <c r="L213" s="51" t="s">
        <v>860</v>
      </c>
      <c r="M213" s="21"/>
      <c r="N213" s="21"/>
    </row>
    <row r="214" spans="1:14" ht="91.5" customHeight="1" outlineLevel="1">
      <c r="A214" s="3">
        <f t="shared" si="6"/>
        <v>198</v>
      </c>
      <c r="B214" s="51" t="s">
        <v>159</v>
      </c>
      <c r="C214" s="67" t="s">
        <v>558</v>
      </c>
      <c r="D214" s="52"/>
      <c r="E214" s="55" t="s">
        <v>975</v>
      </c>
      <c r="F214" s="51" t="s">
        <v>853</v>
      </c>
      <c r="G214" s="51" t="s">
        <v>853</v>
      </c>
      <c r="H214" s="50">
        <v>42410</v>
      </c>
      <c r="I214" s="51" t="s">
        <v>853</v>
      </c>
      <c r="J214" s="51" t="s">
        <v>853</v>
      </c>
      <c r="K214" s="51" t="s">
        <v>860</v>
      </c>
      <c r="L214" s="51" t="s">
        <v>860</v>
      </c>
      <c r="M214" s="21"/>
      <c r="N214" s="21"/>
    </row>
    <row r="215" spans="1:14" ht="105" customHeight="1" outlineLevel="1">
      <c r="A215" s="3">
        <f t="shared" si="6"/>
        <v>199</v>
      </c>
      <c r="B215" s="51" t="s">
        <v>160</v>
      </c>
      <c r="C215" s="124" t="s">
        <v>93</v>
      </c>
      <c r="D215" s="121"/>
      <c r="E215" s="55" t="s">
        <v>975</v>
      </c>
      <c r="F215" s="50" t="s">
        <v>853</v>
      </c>
      <c r="G215" s="50" t="s">
        <v>853</v>
      </c>
      <c r="H215" s="50">
        <v>42050</v>
      </c>
      <c r="I215" s="52" t="s">
        <v>853</v>
      </c>
      <c r="J215" s="50" t="s">
        <v>853</v>
      </c>
      <c r="K215" s="51" t="s">
        <v>860</v>
      </c>
      <c r="L215" s="51" t="s">
        <v>860</v>
      </c>
      <c r="M215" s="21"/>
      <c r="N215" s="21"/>
    </row>
    <row r="216" spans="1:14" ht="101.25" customHeight="1" outlineLevel="1">
      <c r="A216" s="3">
        <f t="shared" si="6"/>
        <v>200</v>
      </c>
      <c r="B216" s="51" t="s">
        <v>161</v>
      </c>
      <c r="C216" s="100" t="s">
        <v>94</v>
      </c>
      <c r="D216" s="121"/>
      <c r="E216" s="55" t="s">
        <v>975</v>
      </c>
      <c r="F216" s="50" t="s">
        <v>853</v>
      </c>
      <c r="G216" s="50" t="s">
        <v>853</v>
      </c>
      <c r="H216" s="50">
        <v>42415</v>
      </c>
      <c r="I216" s="52" t="s">
        <v>853</v>
      </c>
      <c r="J216" s="50" t="s">
        <v>853</v>
      </c>
      <c r="K216" s="51" t="s">
        <v>860</v>
      </c>
      <c r="L216" s="51" t="s">
        <v>860</v>
      </c>
      <c r="M216" s="21"/>
      <c r="N216" s="21"/>
    </row>
    <row r="217" spans="1:14" ht="102.75" customHeight="1" outlineLevel="1">
      <c r="A217" s="3">
        <f t="shared" si="6"/>
        <v>201</v>
      </c>
      <c r="B217" s="51" t="s">
        <v>162</v>
      </c>
      <c r="C217" s="53" t="s">
        <v>514</v>
      </c>
      <c r="D217" s="52"/>
      <c r="E217" s="55" t="s">
        <v>1037</v>
      </c>
      <c r="F217" s="51" t="s">
        <v>956</v>
      </c>
      <c r="G217" s="50">
        <v>41640</v>
      </c>
      <c r="H217" s="50">
        <v>42735</v>
      </c>
      <c r="I217" s="52" t="s">
        <v>602</v>
      </c>
      <c r="J217" s="108">
        <v>9711.8</v>
      </c>
      <c r="K217" s="108">
        <v>9711.8</v>
      </c>
      <c r="L217" s="108">
        <v>9711.8</v>
      </c>
      <c r="M217" s="34"/>
      <c r="N217" s="34"/>
    </row>
    <row r="218" spans="3:14" ht="43.5" customHeight="1">
      <c r="C218" s="61" t="s">
        <v>908</v>
      </c>
      <c r="D218" s="51" t="s">
        <v>853</v>
      </c>
      <c r="E218" s="61"/>
      <c r="F218" s="51" t="s">
        <v>853</v>
      </c>
      <c r="G218" s="50">
        <v>41640</v>
      </c>
      <c r="H218" s="50">
        <v>44196</v>
      </c>
      <c r="I218" s="51" t="s">
        <v>853</v>
      </c>
      <c r="J218" s="63">
        <v>19884230.599999998</v>
      </c>
      <c r="K218" s="63">
        <v>15195694</v>
      </c>
      <c r="L218" s="63">
        <v>16004640</v>
      </c>
      <c r="M218" s="29"/>
      <c r="N218" s="29"/>
    </row>
    <row r="219" spans="1:14" ht="79.5" customHeight="1" outlineLevel="1">
      <c r="A219" s="3">
        <f>A217+1</f>
        <v>202</v>
      </c>
      <c r="B219" s="51" t="s">
        <v>163</v>
      </c>
      <c r="C219" s="134" t="s">
        <v>515</v>
      </c>
      <c r="D219" s="52"/>
      <c r="E219" s="55" t="s">
        <v>527</v>
      </c>
      <c r="F219" s="51" t="s">
        <v>889</v>
      </c>
      <c r="G219" s="50">
        <v>41640</v>
      </c>
      <c r="H219" s="50">
        <v>44196</v>
      </c>
      <c r="I219" s="51" t="s">
        <v>853</v>
      </c>
      <c r="J219" s="108">
        <v>1412570.4</v>
      </c>
      <c r="K219" s="108">
        <v>1554314</v>
      </c>
      <c r="L219" s="108">
        <v>1557240</v>
      </c>
      <c r="M219" s="34"/>
      <c r="N219" s="34"/>
    </row>
    <row r="220" spans="1:14" ht="210" customHeight="1" outlineLevel="1">
      <c r="A220" s="3">
        <f aca="true" t="shared" si="7" ref="A220:A240">A219+1</f>
        <v>203</v>
      </c>
      <c r="B220" s="51" t="s">
        <v>164</v>
      </c>
      <c r="C220" s="116" t="s">
        <v>924</v>
      </c>
      <c r="D220" s="128"/>
      <c r="E220" s="106" t="s">
        <v>524</v>
      </c>
      <c r="F220" s="51" t="s">
        <v>635</v>
      </c>
      <c r="G220" s="50">
        <v>41640</v>
      </c>
      <c r="H220" s="50">
        <v>42735</v>
      </c>
      <c r="I220" s="52" t="s">
        <v>603</v>
      </c>
      <c r="J220" s="108">
        <v>1412570.4</v>
      </c>
      <c r="K220" s="108">
        <v>1554314</v>
      </c>
      <c r="L220" s="108">
        <v>1557240</v>
      </c>
      <c r="M220" s="34"/>
      <c r="N220" s="34"/>
    </row>
    <row r="221" spans="1:14" ht="102.75" customHeight="1" outlineLevel="1">
      <c r="A221" s="3">
        <f t="shared" si="7"/>
        <v>204</v>
      </c>
      <c r="B221" s="51" t="s">
        <v>165</v>
      </c>
      <c r="C221" s="53" t="s">
        <v>769</v>
      </c>
      <c r="D221" s="52" t="s">
        <v>1013</v>
      </c>
      <c r="E221" s="55" t="s">
        <v>524</v>
      </c>
      <c r="F221" s="51" t="s">
        <v>853</v>
      </c>
      <c r="G221" s="51" t="s">
        <v>853</v>
      </c>
      <c r="H221" s="50">
        <v>41670</v>
      </c>
      <c r="I221" s="51" t="s">
        <v>853</v>
      </c>
      <c r="J221" s="51" t="s">
        <v>853</v>
      </c>
      <c r="K221" s="51" t="s">
        <v>860</v>
      </c>
      <c r="L221" s="51" t="s">
        <v>860</v>
      </c>
      <c r="M221" s="21"/>
      <c r="N221" s="21"/>
    </row>
    <row r="222" spans="1:14" ht="97.5" customHeight="1" outlineLevel="1">
      <c r="A222" s="3">
        <f t="shared" si="7"/>
        <v>205</v>
      </c>
      <c r="B222" s="51" t="s">
        <v>166</v>
      </c>
      <c r="C222" s="53" t="s">
        <v>770</v>
      </c>
      <c r="D222" s="52" t="s">
        <v>1013</v>
      </c>
      <c r="E222" s="55" t="s">
        <v>524</v>
      </c>
      <c r="F222" s="51" t="s">
        <v>853</v>
      </c>
      <c r="G222" s="51" t="s">
        <v>853</v>
      </c>
      <c r="H222" s="50">
        <v>42035</v>
      </c>
      <c r="I222" s="51" t="s">
        <v>853</v>
      </c>
      <c r="J222" s="51" t="s">
        <v>853</v>
      </c>
      <c r="K222" s="51" t="s">
        <v>860</v>
      </c>
      <c r="L222" s="51" t="s">
        <v>860</v>
      </c>
      <c r="M222" s="21"/>
      <c r="N222" s="21"/>
    </row>
    <row r="223" spans="1:15" ht="104.25" customHeight="1" outlineLevel="1">
      <c r="A223" s="3">
        <f t="shared" si="7"/>
        <v>206</v>
      </c>
      <c r="B223" s="51" t="s">
        <v>167</v>
      </c>
      <c r="C223" s="53" t="s">
        <v>771</v>
      </c>
      <c r="D223" s="54"/>
      <c r="E223" s="55" t="s">
        <v>524</v>
      </c>
      <c r="F223" s="51" t="s">
        <v>853</v>
      </c>
      <c r="G223" s="51" t="s">
        <v>853</v>
      </c>
      <c r="H223" s="50">
        <v>42400</v>
      </c>
      <c r="I223" s="51" t="s">
        <v>853</v>
      </c>
      <c r="J223" s="51" t="s">
        <v>853</v>
      </c>
      <c r="K223" s="51" t="s">
        <v>860</v>
      </c>
      <c r="L223" s="51" t="s">
        <v>860</v>
      </c>
      <c r="M223" s="37"/>
      <c r="N223" s="21"/>
      <c r="O223" s="21"/>
    </row>
    <row r="224" spans="1:15" ht="88.5" customHeight="1" outlineLevel="1">
      <c r="A224" s="3">
        <f t="shared" si="7"/>
        <v>207</v>
      </c>
      <c r="B224" s="51" t="s">
        <v>168</v>
      </c>
      <c r="C224" s="53" t="s">
        <v>772</v>
      </c>
      <c r="D224" s="52" t="s">
        <v>1013</v>
      </c>
      <c r="E224" s="55" t="s">
        <v>524</v>
      </c>
      <c r="F224" s="51" t="s">
        <v>853</v>
      </c>
      <c r="G224" s="51" t="s">
        <v>853</v>
      </c>
      <c r="H224" s="50">
        <v>42004</v>
      </c>
      <c r="I224" s="51" t="s">
        <v>853</v>
      </c>
      <c r="J224" s="51" t="s">
        <v>853</v>
      </c>
      <c r="K224" s="51" t="s">
        <v>860</v>
      </c>
      <c r="L224" s="51" t="s">
        <v>860</v>
      </c>
      <c r="M224" s="21"/>
      <c r="N224" s="21"/>
      <c r="O224" s="20"/>
    </row>
    <row r="225" spans="1:15" ht="96" customHeight="1" outlineLevel="1">
      <c r="A225" s="3">
        <f t="shared" si="7"/>
        <v>208</v>
      </c>
      <c r="B225" s="51" t="s">
        <v>169</v>
      </c>
      <c r="C225" s="53" t="s">
        <v>773</v>
      </c>
      <c r="D225" s="54"/>
      <c r="E225" s="55" t="s">
        <v>524</v>
      </c>
      <c r="F225" s="51" t="s">
        <v>853</v>
      </c>
      <c r="G225" s="51" t="s">
        <v>853</v>
      </c>
      <c r="H225" s="50">
        <v>42369</v>
      </c>
      <c r="I225" s="51" t="s">
        <v>853</v>
      </c>
      <c r="J225" s="51" t="s">
        <v>853</v>
      </c>
      <c r="K225" s="51" t="s">
        <v>860</v>
      </c>
      <c r="L225" s="51" t="s">
        <v>860</v>
      </c>
      <c r="M225" s="21"/>
      <c r="N225" s="21"/>
      <c r="O225" s="20"/>
    </row>
    <row r="226" spans="1:15" ht="100.5" customHeight="1" outlineLevel="1">
      <c r="A226" s="3">
        <f t="shared" si="7"/>
        <v>209</v>
      </c>
      <c r="B226" s="51" t="s">
        <v>170</v>
      </c>
      <c r="C226" s="53" t="s">
        <v>774</v>
      </c>
      <c r="D226" s="54"/>
      <c r="E226" s="55" t="s">
        <v>524</v>
      </c>
      <c r="F226" s="51" t="s">
        <v>853</v>
      </c>
      <c r="G226" s="51" t="s">
        <v>853</v>
      </c>
      <c r="H226" s="50">
        <v>42735</v>
      </c>
      <c r="I226" s="51" t="s">
        <v>853</v>
      </c>
      <c r="J226" s="51" t="s">
        <v>853</v>
      </c>
      <c r="K226" s="51" t="s">
        <v>860</v>
      </c>
      <c r="L226" s="51" t="s">
        <v>860</v>
      </c>
      <c r="M226" s="37"/>
      <c r="N226" s="21"/>
      <c r="O226" s="21"/>
    </row>
    <row r="227" spans="1:14" ht="85.5" customHeight="1" outlineLevel="1">
      <c r="A227" s="3">
        <f t="shared" si="7"/>
        <v>210</v>
      </c>
      <c r="B227" s="51" t="s">
        <v>171</v>
      </c>
      <c r="C227" s="53" t="s">
        <v>671</v>
      </c>
      <c r="D227" s="52" t="s">
        <v>1013</v>
      </c>
      <c r="E227" s="55" t="s">
        <v>523</v>
      </c>
      <c r="F227" s="51" t="s">
        <v>853</v>
      </c>
      <c r="G227" s="51" t="s">
        <v>853</v>
      </c>
      <c r="H227" s="50">
        <v>42004</v>
      </c>
      <c r="I227" s="51" t="s">
        <v>853</v>
      </c>
      <c r="J227" s="51" t="s">
        <v>853</v>
      </c>
      <c r="K227" s="51" t="s">
        <v>860</v>
      </c>
      <c r="L227" s="51" t="s">
        <v>860</v>
      </c>
      <c r="M227" s="21"/>
      <c r="N227" s="21"/>
    </row>
    <row r="228" spans="1:14" ht="96.75" customHeight="1" outlineLevel="1">
      <c r="A228" s="3">
        <f t="shared" si="7"/>
        <v>211</v>
      </c>
      <c r="B228" s="51" t="s">
        <v>172</v>
      </c>
      <c r="C228" s="67" t="s">
        <v>672</v>
      </c>
      <c r="D228" s="52" t="s">
        <v>1013</v>
      </c>
      <c r="E228" s="106" t="s">
        <v>527</v>
      </c>
      <c r="F228" s="51" t="s">
        <v>853</v>
      </c>
      <c r="G228" s="51" t="s">
        <v>853</v>
      </c>
      <c r="H228" s="50">
        <v>42369</v>
      </c>
      <c r="I228" s="51" t="s">
        <v>853</v>
      </c>
      <c r="J228" s="51" t="s">
        <v>853</v>
      </c>
      <c r="K228" s="51" t="s">
        <v>860</v>
      </c>
      <c r="L228" s="51" t="s">
        <v>860</v>
      </c>
      <c r="M228" s="21"/>
      <c r="N228" s="21"/>
    </row>
    <row r="229" spans="1:14" s="23" customFormat="1" ht="84" customHeight="1" outlineLevel="1">
      <c r="A229" s="3">
        <f t="shared" si="7"/>
        <v>212</v>
      </c>
      <c r="B229" s="51" t="s">
        <v>173</v>
      </c>
      <c r="C229" s="53" t="s">
        <v>673</v>
      </c>
      <c r="D229" s="135" t="s">
        <v>1013</v>
      </c>
      <c r="E229" s="136" t="s">
        <v>527</v>
      </c>
      <c r="F229" s="137" t="s">
        <v>853</v>
      </c>
      <c r="G229" s="137" t="s">
        <v>853</v>
      </c>
      <c r="H229" s="138">
        <v>42004</v>
      </c>
      <c r="I229" s="139" t="s">
        <v>853</v>
      </c>
      <c r="J229" s="139" t="s">
        <v>853</v>
      </c>
      <c r="K229" s="139" t="s">
        <v>860</v>
      </c>
      <c r="L229" s="139" t="s">
        <v>860</v>
      </c>
      <c r="M229" s="39"/>
      <c r="N229" s="39"/>
    </row>
    <row r="230" spans="1:14" ht="96.75" customHeight="1" outlineLevel="1">
      <c r="A230" s="3">
        <f>A229+1</f>
        <v>213</v>
      </c>
      <c r="B230" s="51" t="s">
        <v>174</v>
      </c>
      <c r="C230" s="106" t="s">
        <v>674</v>
      </c>
      <c r="D230" s="52" t="s">
        <v>1013</v>
      </c>
      <c r="E230" s="106" t="s">
        <v>527</v>
      </c>
      <c r="F230" s="51" t="s">
        <v>853</v>
      </c>
      <c r="G230" s="51" t="s">
        <v>853</v>
      </c>
      <c r="H230" s="50">
        <v>42004</v>
      </c>
      <c r="I230" s="51" t="s">
        <v>853</v>
      </c>
      <c r="J230" s="51" t="s">
        <v>853</v>
      </c>
      <c r="K230" s="51" t="s">
        <v>860</v>
      </c>
      <c r="L230" s="51" t="s">
        <v>860</v>
      </c>
      <c r="M230" s="21"/>
      <c r="N230" s="21"/>
    </row>
    <row r="231" spans="1:14" ht="75.75" customHeight="1" outlineLevel="1">
      <c r="A231" s="3">
        <f>A230+1</f>
        <v>214</v>
      </c>
      <c r="B231" s="51" t="s">
        <v>175</v>
      </c>
      <c r="C231" s="55" t="s">
        <v>675</v>
      </c>
      <c r="D231" s="52" t="s">
        <v>1013</v>
      </c>
      <c r="E231" s="55" t="s">
        <v>527</v>
      </c>
      <c r="F231" s="51" t="s">
        <v>853</v>
      </c>
      <c r="G231" s="51" t="s">
        <v>853</v>
      </c>
      <c r="H231" s="51" t="s">
        <v>997</v>
      </c>
      <c r="I231" s="51" t="s">
        <v>853</v>
      </c>
      <c r="J231" s="51" t="s">
        <v>853</v>
      </c>
      <c r="K231" s="51" t="s">
        <v>860</v>
      </c>
      <c r="L231" s="51" t="s">
        <v>860</v>
      </c>
      <c r="M231" s="21"/>
      <c r="N231" s="21"/>
    </row>
    <row r="232" spans="1:14" ht="78.75" customHeight="1" outlineLevel="1">
      <c r="A232" s="3">
        <f>A231+1</f>
        <v>215</v>
      </c>
      <c r="B232" s="51" t="s">
        <v>176</v>
      </c>
      <c r="C232" s="55" t="s">
        <v>676</v>
      </c>
      <c r="D232" s="52" t="s">
        <v>1013</v>
      </c>
      <c r="E232" s="55" t="s">
        <v>527</v>
      </c>
      <c r="F232" s="51" t="s">
        <v>853</v>
      </c>
      <c r="G232" s="51" t="s">
        <v>853</v>
      </c>
      <c r="H232" s="51" t="s">
        <v>995</v>
      </c>
      <c r="I232" s="51" t="s">
        <v>853</v>
      </c>
      <c r="J232" s="51" t="s">
        <v>853</v>
      </c>
      <c r="K232" s="51" t="s">
        <v>860</v>
      </c>
      <c r="L232" s="51" t="s">
        <v>860</v>
      </c>
      <c r="M232" s="21"/>
      <c r="N232" s="21"/>
    </row>
    <row r="233" spans="1:14" ht="112.5" customHeight="1" outlineLevel="1">
      <c r="A233" s="3">
        <f>A232+1</f>
        <v>216</v>
      </c>
      <c r="B233" s="51" t="s">
        <v>177</v>
      </c>
      <c r="C233" s="114" t="s">
        <v>890</v>
      </c>
      <c r="D233" s="140"/>
      <c r="E233" s="106" t="s">
        <v>527</v>
      </c>
      <c r="F233" s="70" t="s">
        <v>891</v>
      </c>
      <c r="G233" s="50">
        <v>41640</v>
      </c>
      <c r="H233" s="50">
        <v>44196</v>
      </c>
      <c r="I233" s="51" t="s">
        <v>853</v>
      </c>
      <c r="J233" s="108">
        <v>18471660.2</v>
      </c>
      <c r="K233" s="108">
        <v>13641380</v>
      </c>
      <c r="L233" s="108">
        <v>14447400</v>
      </c>
      <c r="M233" s="34"/>
      <c r="N233" s="34"/>
    </row>
    <row r="234" spans="1:14" ht="144" customHeight="1" outlineLevel="1">
      <c r="A234" s="3">
        <f t="shared" si="7"/>
        <v>217</v>
      </c>
      <c r="B234" s="51" t="s">
        <v>178</v>
      </c>
      <c r="C234" s="116" t="s">
        <v>993</v>
      </c>
      <c r="D234" s="140"/>
      <c r="E234" s="106" t="s">
        <v>525</v>
      </c>
      <c r="F234" s="51" t="s">
        <v>630</v>
      </c>
      <c r="G234" s="50">
        <v>41640</v>
      </c>
      <c r="H234" s="50">
        <v>42735</v>
      </c>
      <c r="I234" s="52" t="s">
        <v>604</v>
      </c>
      <c r="J234" s="108">
        <v>18471660.2</v>
      </c>
      <c r="K234" s="108">
        <v>13641380</v>
      </c>
      <c r="L234" s="108">
        <v>14447400</v>
      </c>
      <c r="M234" s="34"/>
      <c r="N234" s="34"/>
    </row>
    <row r="235" spans="1:14" ht="96" customHeight="1" outlineLevel="1">
      <c r="A235" s="3">
        <f t="shared" si="7"/>
        <v>218</v>
      </c>
      <c r="B235" s="51" t="s">
        <v>179</v>
      </c>
      <c r="C235" s="53" t="s">
        <v>775</v>
      </c>
      <c r="D235" s="52" t="s">
        <v>1013</v>
      </c>
      <c r="E235" s="106" t="s">
        <v>525</v>
      </c>
      <c r="F235" s="51" t="s">
        <v>853</v>
      </c>
      <c r="G235" s="51" t="s">
        <v>853</v>
      </c>
      <c r="H235" s="50">
        <v>41670</v>
      </c>
      <c r="I235" s="51" t="s">
        <v>853</v>
      </c>
      <c r="J235" s="51" t="s">
        <v>853</v>
      </c>
      <c r="K235" s="51" t="s">
        <v>860</v>
      </c>
      <c r="L235" s="51" t="s">
        <v>860</v>
      </c>
      <c r="M235" s="21"/>
      <c r="N235" s="21"/>
    </row>
    <row r="236" spans="1:15" ht="95.25" customHeight="1" outlineLevel="1">
      <c r="A236" s="3">
        <f t="shared" si="7"/>
        <v>219</v>
      </c>
      <c r="B236" s="51" t="s">
        <v>180</v>
      </c>
      <c r="C236" s="53" t="s">
        <v>776</v>
      </c>
      <c r="D236" s="54"/>
      <c r="E236" s="55" t="s">
        <v>524</v>
      </c>
      <c r="F236" s="51" t="s">
        <v>853</v>
      </c>
      <c r="G236" s="51" t="s">
        <v>853</v>
      </c>
      <c r="H236" s="50">
        <v>42035</v>
      </c>
      <c r="I236" s="51" t="s">
        <v>853</v>
      </c>
      <c r="J236" s="51" t="s">
        <v>853</v>
      </c>
      <c r="K236" s="51" t="s">
        <v>860</v>
      </c>
      <c r="L236" s="51" t="s">
        <v>860</v>
      </c>
      <c r="M236" s="37"/>
      <c r="N236" s="21"/>
      <c r="O236" s="21"/>
    </row>
    <row r="237" spans="1:15" ht="95.25" customHeight="1" outlineLevel="1">
      <c r="A237" s="3">
        <f t="shared" si="7"/>
        <v>220</v>
      </c>
      <c r="B237" s="51" t="s">
        <v>181</v>
      </c>
      <c r="C237" s="53" t="s">
        <v>20</v>
      </c>
      <c r="D237" s="54"/>
      <c r="E237" s="55" t="s">
        <v>524</v>
      </c>
      <c r="F237" s="51" t="s">
        <v>853</v>
      </c>
      <c r="G237" s="51" t="s">
        <v>853</v>
      </c>
      <c r="H237" s="50">
        <v>42400</v>
      </c>
      <c r="I237" s="51" t="s">
        <v>853</v>
      </c>
      <c r="J237" s="51" t="s">
        <v>853</v>
      </c>
      <c r="K237" s="51" t="s">
        <v>860</v>
      </c>
      <c r="L237" s="51" t="s">
        <v>860</v>
      </c>
      <c r="M237" s="37"/>
      <c r="N237" s="21"/>
      <c r="O237" s="21"/>
    </row>
    <row r="238" spans="1:14" ht="99.75" customHeight="1" outlineLevel="1">
      <c r="A238" s="3">
        <f t="shared" si="7"/>
        <v>221</v>
      </c>
      <c r="B238" s="51" t="s">
        <v>182</v>
      </c>
      <c r="C238" s="53" t="s">
        <v>21</v>
      </c>
      <c r="D238" s="52" t="s">
        <v>1013</v>
      </c>
      <c r="E238" s="55" t="s">
        <v>525</v>
      </c>
      <c r="F238" s="51" t="s">
        <v>853</v>
      </c>
      <c r="G238" s="51" t="s">
        <v>853</v>
      </c>
      <c r="H238" s="50">
        <v>42004</v>
      </c>
      <c r="I238" s="51" t="s">
        <v>853</v>
      </c>
      <c r="J238" s="51" t="s">
        <v>853</v>
      </c>
      <c r="K238" s="51" t="s">
        <v>860</v>
      </c>
      <c r="L238" s="51" t="s">
        <v>860</v>
      </c>
      <c r="M238" s="21"/>
      <c r="N238" s="21"/>
    </row>
    <row r="239" spans="1:14" ht="95.25" customHeight="1" outlineLevel="1">
      <c r="A239" s="3">
        <f t="shared" si="7"/>
        <v>222</v>
      </c>
      <c r="B239" s="51" t="s">
        <v>183</v>
      </c>
      <c r="C239" s="53" t="s">
        <v>777</v>
      </c>
      <c r="D239" s="52" t="s">
        <v>1013</v>
      </c>
      <c r="E239" s="55" t="s">
        <v>525</v>
      </c>
      <c r="F239" s="51" t="s">
        <v>853</v>
      </c>
      <c r="G239" s="51" t="s">
        <v>853</v>
      </c>
      <c r="H239" s="50">
        <v>42369</v>
      </c>
      <c r="I239" s="51" t="s">
        <v>853</v>
      </c>
      <c r="J239" s="51" t="s">
        <v>853</v>
      </c>
      <c r="K239" s="51" t="s">
        <v>860</v>
      </c>
      <c r="L239" s="51" t="s">
        <v>860</v>
      </c>
      <c r="M239" s="21"/>
      <c r="N239" s="21"/>
    </row>
    <row r="240" spans="1:14" ht="106.5" customHeight="1" outlineLevel="1">
      <c r="A240" s="3">
        <f t="shared" si="7"/>
        <v>223</v>
      </c>
      <c r="B240" s="51" t="s">
        <v>184</v>
      </c>
      <c r="C240" s="53" t="s">
        <v>778</v>
      </c>
      <c r="D240" s="52" t="s">
        <v>1013</v>
      </c>
      <c r="E240" s="55" t="s">
        <v>525</v>
      </c>
      <c r="F240" s="51" t="s">
        <v>853</v>
      </c>
      <c r="G240" s="51" t="s">
        <v>853</v>
      </c>
      <c r="H240" s="50">
        <v>42735</v>
      </c>
      <c r="I240" s="51" t="s">
        <v>853</v>
      </c>
      <c r="J240" s="51" t="s">
        <v>853</v>
      </c>
      <c r="K240" s="51" t="s">
        <v>860</v>
      </c>
      <c r="L240" s="51" t="s">
        <v>860</v>
      </c>
      <c r="M240" s="21"/>
      <c r="N240" s="21"/>
    </row>
    <row r="241" spans="2:14" ht="57" customHeight="1">
      <c r="B241" s="125"/>
      <c r="C241" s="125" t="s">
        <v>14</v>
      </c>
      <c r="D241" s="51" t="s">
        <v>853</v>
      </c>
      <c r="E241" s="61"/>
      <c r="F241" s="51" t="s">
        <v>853</v>
      </c>
      <c r="G241" s="50">
        <v>41640</v>
      </c>
      <c r="H241" s="50">
        <v>42005</v>
      </c>
      <c r="I241" s="51" t="s">
        <v>853</v>
      </c>
      <c r="J241" s="63">
        <v>4276787.4</v>
      </c>
      <c r="K241" s="63">
        <v>703341.3</v>
      </c>
      <c r="L241" s="63">
        <v>0</v>
      </c>
      <c r="M241" s="29"/>
      <c r="N241" s="29"/>
    </row>
    <row r="242" spans="1:14" ht="125.25" customHeight="1" outlineLevel="1">
      <c r="A242" s="3">
        <f>A240+1</f>
        <v>224</v>
      </c>
      <c r="B242" s="51" t="s">
        <v>185</v>
      </c>
      <c r="C242" s="114" t="s">
        <v>15</v>
      </c>
      <c r="D242" s="125"/>
      <c r="E242" s="106" t="s">
        <v>1038</v>
      </c>
      <c r="F242" s="51" t="s">
        <v>16</v>
      </c>
      <c r="G242" s="50">
        <v>41640</v>
      </c>
      <c r="H242" s="50">
        <v>42005</v>
      </c>
      <c r="I242" s="51" t="s">
        <v>853</v>
      </c>
      <c r="J242" s="107">
        <v>4276787.4</v>
      </c>
      <c r="K242" s="107">
        <v>703341.3</v>
      </c>
      <c r="L242" s="107">
        <v>0</v>
      </c>
      <c r="M242" s="32"/>
      <c r="N242" s="32"/>
    </row>
    <row r="243" spans="1:14" ht="117" customHeight="1" outlineLevel="1">
      <c r="A243" s="3">
        <f aca="true" t="shared" si="8" ref="A243:A248">A242+1</f>
        <v>225</v>
      </c>
      <c r="B243" s="51" t="s">
        <v>186</v>
      </c>
      <c r="C243" s="67" t="s">
        <v>389</v>
      </c>
      <c r="D243" s="125"/>
      <c r="E243" s="106" t="s">
        <v>528</v>
      </c>
      <c r="F243" s="70" t="s">
        <v>892</v>
      </c>
      <c r="G243" s="50">
        <v>41640</v>
      </c>
      <c r="H243" s="50">
        <v>42005</v>
      </c>
      <c r="I243" s="57" t="s">
        <v>605</v>
      </c>
      <c r="J243" s="107">
        <v>3618542.6</v>
      </c>
      <c r="K243" s="107">
        <v>703341.3</v>
      </c>
      <c r="L243" s="107">
        <v>0</v>
      </c>
      <c r="M243" s="32"/>
      <c r="N243" s="32"/>
    </row>
    <row r="244" spans="1:14" ht="93.75" customHeight="1" outlineLevel="1">
      <c r="A244" s="3">
        <f t="shared" si="8"/>
        <v>226</v>
      </c>
      <c r="B244" s="51" t="s">
        <v>187</v>
      </c>
      <c r="C244" s="53" t="s">
        <v>390</v>
      </c>
      <c r="D244" s="52" t="s">
        <v>39</v>
      </c>
      <c r="E244" s="106" t="s">
        <v>529</v>
      </c>
      <c r="F244" s="51" t="s">
        <v>853</v>
      </c>
      <c r="G244" s="51" t="s">
        <v>853</v>
      </c>
      <c r="H244" s="50">
        <v>41654</v>
      </c>
      <c r="I244" s="51" t="s">
        <v>853</v>
      </c>
      <c r="J244" s="51" t="s">
        <v>853</v>
      </c>
      <c r="K244" s="51" t="s">
        <v>860</v>
      </c>
      <c r="L244" s="51" t="s">
        <v>860</v>
      </c>
      <c r="M244" s="21"/>
      <c r="N244" s="21"/>
    </row>
    <row r="245" spans="1:14" ht="102" outlineLevel="1">
      <c r="A245" s="3">
        <f t="shared" si="8"/>
        <v>227</v>
      </c>
      <c r="B245" s="51" t="s">
        <v>188</v>
      </c>
      <c r="C245" s="53" t="s">
        <v>391</v>
      </c>
      <c r="D245" s="52" t="s">
        <v>39</v>
      </c>
      <c r="E245" s="106" t="s">
        <v>530</v>
      </c>
      <c r="F245" s="51" t="s">
        <v>853</v>
      </c>
      <c r="G245" s="51" t="s">
        <v>853</v>
      </c>
      <c r="H245" s="50">
        <v>41654</v>
      </c>
      <c r="I245" s="51" t="s">
        <v>853</v>
      </c>
      <c r="J245" s="51" t="s">
        <v>853</v>
      </c>
      <c r="K245" s="51" t="s">
        <v>860</v>
      </c>
      <c r="L245" s="51" t="s">
        <v>860</v>
      </c>
      <c r="M245" s="21"/>
      <c r="N245" s="21"/>
    </row>
    <row r="246" spans="1:14" ht="125.25" customHeight="1" outlineLevel="1">
      <c r="A246" s="3">
        <f t="shared" si="8"/>
        <v>228</v>
      </c>
      <c r="B246" s="51" t="s">
        <v>189</v>
      </c>
      <c r="C246" s="53" t="s">
        <v>3</v>
      </c>
      <c r="D246" s="52" t="s">
        <v>39</v>
      </c>
      <c r="E246" s="106" t="s">
        <v>531</v>
      </c>
      <c r="F246" s="51" t="s">
        <v>853</v>
      </c>
      <c r="G246" s="51" t="s">
        <v>853</v>
      </c>
      <c r="H246" s="50">
        <v>41654</v>
      </c>
      <c r="I246" s="51" t="s">
        <v>853</v>
      </c>
      <c r="J246" s="51" t="s">
        <v>853</v>
      </c>
      <c r="K246" s="51" t="s">
        <v>860</v>
      </c>
      <c r="L246" s="51" t="s">
        <v>860</v>
      </c>
      <c r="M246" s="21"/>
      <c r="N246" s="21"/>
    </row>
    <row r="247" spans="1:14" ht="65.25" customHeight="1" outlineLevel="1">
      <c r="A247" s="3">
        <f t="shared" si="8"/>
        <v>229</v>
      </c>
      <c r="B247" s="51" t="s">
        <v>190</v>
      </c>
      <c r="C247" s="67" t="s">
        <v>392</v>
      </c>
      <c r="D247" s="57"/>
      <c r="E247" s="126" t="s">
        <v>1035</v>
      </c>
      <c r="F247" s="51" t="s">
        <v>893</v>
      </c>
      <c r="G247" s="50">
        <v>41275</v>
      </c>
      <c r="H247" s="50">
        <v>41713</v>
      </c>
      <c r="I247" s="57" t="s">
        <v>694</v>
      </c>
      <c r="J247" s="141">
        <v>658244.8</v>
      </c>
      <c r="K247" s="141">
        <v>0</v>
      </c>
      <c r="L247" s="141">
        <v>0</v>
      </c>
      <c r="M247" s="38"/>
      <c r="N247" s="38"/>
    </row>
    <row r="248" spans="1:14" ht="98.25" customHeight="1" outlineLevel="1">
      <c r="A248" s="3">
        <f t="shared" si="8"/>
        <v>230</v>
      </c>
      <c r="B248" s="51" t="s">
        <v>191</v>
      </c>
      <c r="C248" s="53" t="s">
        <v>393</v>
      </c>
      <c r="D248" s="57" t="s">
        <v>39</v>
      </c>
      <c r="E248" s="126" t="s">
        <v>1035</v>
      </c>
      <c r="F248" s="51" t="s">
        <v>853</v>
      </c>
      <c r="G248" s="51" t="s">
        <v>853</v>
      </c>
      <c r="H248" s="50">
        <v>41774</v>
      </c>
      <c r="I248" s="51" t="s">
        <v>853</v>
      </c>
      <c r="J248" s="51" t="s">
        <v>853</v>
      </c>
      <c r="K248" s="51" t="s">
        <v>860</v>
      </c>
      <c r="L248" s="51" t="s">
        <v>860</v>
      </c>
      <c r="M248" s="21"/>
      <c r="N248" s="21"/>
    </row>
    <row r="249" spans="2:14" ht="27" customHeight="1">
      <c r="B249" s="113"/>
      <c r="C249" s="114" t="s">
        <v>1003</v>
      </c>
      <c r="D249" s="51" t="s">
        <v>853</v>
      </c>
      <c r="E249" s="113"/>
      <c r="F249" s="51" t="s">
        <v>853</v>
      </c>
      <c r="G249" s="50">
        <v>41640</v>
      </c>
      <c r="H249" s="50">
        <v>44196</v>
      </c>
      <c r="I249" s="51" t="s">
        <v>853</v>
      </c>
      <c r="J249" s="62">
        <v>1578657.5999999999</v>
      </c>
      <c r="K249" s="62">
        <v>1159066.2</v>
      </c>
      <c r="L249" s="62">
        <v>1161667.4000000001</v>
      </c>
      <c r="M249" s="28"/>
      <c r="N249" s="28"/>
    </row>
    <row r="250" spans="1:14" ht="58.5" customHeight="1" outlineLevel="1">
      <c r="A250" s="3">
        <f>A248+1</f>
        <v>231</v>
      </c>
      <c r="B250" s="51" t="s">
        <v>192</v>
      </c>
      <c r="C250" s="114" t="s">
        <v>1004</v>
      </c>
      <c r="D250" s="52"/>
      <c r="E250" s="65" t="s">
        <v>1039</v>
      </c>
      <c r="F250" s="51" t="s">
        <v>1023</v>
      </c>
      <c r="G250" s="50">
        <v>41640</v>
      </c>
      <c r="H250" s="50">
        <v>44196</v>
      </c>
      <c r="I250" s="51" t="s">
        <v>853</v>
      </c>
      <c r="J250" s="142">
        <v>1578657.6</v>
      </c>
      <c r="K250" s="142">
        <v>1159066.2</v>
      </c>
      <c r="L250" s="142">
        <v>1161667.4000000001</v>
      </c>
      <c r="M250" s="40"/>
      <c r="N250" s="40"/>
    </row>
    <row r="251" spans="1:14" ht="140.25" outlineLevel="1">
      <c r="A251" s="3">
        <f aca="true" t="shared" si="9" ref="A251:A261">A250+1</f>
        <v>232</v>
      </c>
      <c r="B251" s="51" t="s">
        <v>193</v>
      </c>
      <c r="C251" s="116" t="s">
        <v>1005</v>
      </c>
      <c r="D251" s="143"/>
      <c r="E251" s="65" t="s">
        <v>1040</v>
      </c>
      <c r="F251" s="119" t="s">
        <v>957</v>
      </c>
      <c r="G251" s="50">
        <v>41640</v>
      </c>
      <c r="H251" s="50">
        <v>42735</v>
      </c>
      <c r="I251" s="51" t="s">
        <v>606</v>
      </c>
      <c r="J251" s="108">
        <v>1498551.6</v>
      </c>
      <c r="K251" s="108">
        <v>1083741.5</v>
      </c>
      <c r="L251" s="108">
        <v>1086342.7000000002</v>
      </c>
      <c r="M251" s="34"/>
      <c r="N251" s="34"/>
    </row>
    <row r="252" spans="1:14" ht="108.75" customHeight="1" outlineLevel="1">
      <c r="A252" s="3">
        <f>A251+1</f>
        <v>233</v>
      </c>
      <c r="B252" s="51" t="s">
        <v>194</v>
      </c>
      <c r="C252" s="53" t="s">
        <v>779</v>
      </c>
      <c r="D252" s="52" t="s">
        <v>41</v>
      </c>
      <c r="E252" s="65" t="s">
        <v>1041</v>
      </c>
      <c r="F252" s="51" t="s">
        <v>853</v>
      </c>
      <c r="G252" s="51" t="s">
        <v>853</v>
      </c>
      <c r="H252" s="50">
        <v>41698</v>
      </c>
      <c r="I252" s="51" t="s">
        <v>853</v>
      </c>
      <c r="J252" s="51" t="s">
        <v>853</v>
      </c>
      <c r="K252" s="51" t="s">
        <v>860</v>
      </c>
      <c r="L252" s="51" t="s">
        <v>860</v>
      </c>
      <c r="M252" s="21"/>
      <c r="N252" s="21"/>
    </row>
    <row r="253" spans="1:14" ht="201.75" customHeight="1" outlineLevel="1">
      <c r="A253" s="3">
        <f t="shared" si="9"/>
        <v>234</v>
      </c>
      <c r="B253" s="51" t="s">
        <v>281</v>
      </c>
      <c r="C253" s="53" t="s">
        <v>4</v>
      </c>
      <c r="D253" s="52" t="s">
        <v>40</v>
      </c>
      <c r="E253" s="65" t="s">
        <v>1042</v>
      </c>
      <c r="F253" s="51" t="s">
        <v>853</v>
      </c>
      <c r="G253" s="51" t="s">
        <v>853</v>
      </c>
      <c r="H253" s="50">
        <v>42004</v>
      </c>
      <c r="I253" s="51" t="s">
        <v>853</v>
      </c>
      <c r="J253" s="51" t="s">
        <v>853</v>
      </c>
      <c r="K253" s="51" t="s">
        <v>860</v>
      </c>
      <c r="L253" s="51" t="s">
        <v>860</v>
      </c>
      <c r="M253" s="21"/>
      <c r="N253" s="21"/>
    </row>
    <row r="254" spans="1:14" ht="96.75" customHeight="1" outlineLevel="1">
      <c r="A254" s="3">
        <f t="shared" si="9"/>
        <v>235</v>
      </c>
      <c r="B254" s="51" t="s">
        <v>195</v>
      </c>
      <c r="C254" s="53" t="s">
        <v>487</v>
      </c>
      <c r="D254" s="52" t="s">
        <v>39</v>
      </c>
      <c r="E254" s="65" t="s">
        <v>1043</v>
      </c>
      <c r="F254" s="51" t="s">
        <v>853</v>
      </c>
      <c r="G254" s="51" t="s">
        <v>853</v>
      </c>
      <c r="H254" s="50">
        <v>42170</v>
      </c>
      <c r="I254" s="51" t="s">
        <v>853</v>
      </c>
      <c r="J254" s="51" t="s">
        <v>853</v>
      </c>
      <c r="K254" s="51" t="s">
        <v>860</v>
      </c>
      <c r="L254" s="51" t="s">
        <v>860</v>
      </c>
      <c r="M254" s="21"/>
      <c r="N254" s="21"/>
    </row>
    <row r="255" spans="1:14" ht="76.5" outlineLevel="1">
      <c r="A255" s="3">
        <f t="shared" si="9"/>
        <v>236</v>
      </c>
      <c r="B255" s="51" t="s">
        <v>196</v>
      </c>
      <c r="C255" s="53" t="s">
        <v>780</v>
      </c>
      <c r="D255" s="52" t="s">
        <v>39</v>
      </c>
      <c r="E255" s="65" t="s">
        <v>1044</v>
      </c>
      <c r="F255" s="51" t="s">
        <v>853</v>
      </c>
      <c r="G255" s="51" t="s">
        <v>853</v>
      </c>
      <c r="H255" s="50">
        <v>42004</v>
      </c>
      <c r="I255" s="51" t="s">
        <v>853</v>
      </c>
      <c r="J255" s="51" t="s">
        <v>853</v>
      </c>
      <c r="K255" s="51" t="s">
        <v>860</v>
      </c>
      <c r="L255" s="51" t="s">
        <v>860</v>
      </c>
      <c r="M255" s="21"/>
      <c r="N255" s="21"/>
    </row>
    <row r="256" spans="1:14" ht="76.5" outlineLevel="1">
      <c r="A256" s="3">
        <f t="shared" si="9"/>
        <v>237</v>
      </c>
      <c r="B256" s="51" t="s">
        <v>197</v>
      </c>
      <c r="C256" s="53" t="s">
        <v>781</v>
      </c>
      <c r="D256" s="52" t="s">
        <v>39</v>
      </c>
      <c r="E256" s="65" t="s">
        <v>1045</v>
      </c>
      <c r="F256" s="51" t="s">
        <v>853</v>
      </c>
      <c r="G256" s="51" t="s">
        <v>853</v>
      </c>
      <c r="H256" s="50" t="s">
        <v>5</v>
      </c>
      <c r="I256" s="51" t="s">
        <v>853</v>
      </c>
      <c r="J256" s="51" t="s">
        <v>853</v>
      </c>
      <c r="K256" s="51" t="s">
        <v>860</v>
      </c>
      <c r="L256" s="51" t="s">
        <v>860</v>
      </c>
      <c r="M256" s="21"/>
      <c r="N256" s="21"/>
    </row>
    <row r="257" spans="1:14" ht="96.75" customHeight="1" outlineLevel="1">
      <c r="A257" s="3">
        <f>A256+1</f>
        <v>238</v>
      </c>
      <c r="B257" s="51" t="s">
        <v>198</v>
      </c>
      <c r="C257" s="53" t="s">
        <v>782</v>
      </c>
      <c r="D257" s="54"/>
      <c r="E257" s="65" t="s">
        <v>1046</v>
      </c>
      <c r="F257" s="51" t="s">
        <v>853</v>
      </c>
      <c r="G257" s="51" t="s">
        <v>853</v>
      </c>
      <c r="H257" s="50">
        <v>42369</v>
      </c>
      <c r="I257" s="51" t="s">
        <v>853</v>
      </c>
      <c r="J257" s="51" t="s">
        <v>853</v>
      </c>
      <c r="K257" s="51" t="s">
        <v>860</v>
      </c>
      <c r="L257" s="51" t="s">
        <v>860</v>
      </c>
      <c r="M257" s="21"/>
      <c r="N257" s="21"/>
    </row>
    <row r="258" spans="1:14" ht="64.5" outlineLevel="1">
      <c r="A258" s="3">
        <f>A257+1</f>
        <v>239</v>
      </c>
      <c r="B258" s="51" t="s">
        <v>199</v>
      </c>
      <c r="C258" s="53" t="s">
        <v>783</v>
      </c>
      <c r="D258" s="54"/>
      <c r="E258" s="65" t="s">
        <v>1047</v>
      </c>
      <c r="F258" s="51" t="s">
        <v>853</v>
      </c>
      <c r="G258" s="51" t="s">
        <v>853</v>
      </c>
      <c r="H258" s="50">
        <v>42004</v>
      </c>
      <c r="I258" s="51" t="s">
        <v>853</v>
      </c>
      <c r="J258" s="51" t="s">
        <v>853</v>
      </c>
      <c r="K258" s="51" t="s">
        <v>860</v>
      </c>
      <c r="L258" s="51" t="s">
        <v>860</v>
      </c>
      <c r="M258" s="21"/>
      <c r="N258" s="21"/>
    </row>
    <row r="259" spans="1:14" ht="64.5" outlineLevel="1">
      <c r="A259" s="3">
        <f t="shared" si="9"/>
        <v>240</v>
      </c>
      <c r="B259" s="51" t="s">
        <v>200</v>
      </c>
      <c r="C259" s="53" t="s">
        <v>784</v>
      </c>
      <c r="D259" s="54"/>
      <c r="E259" s="65" t="s">
        <v>1048</v>
      </c>
      <c r="F259" s="51" t="s">
        <v>853</v>
      </c>
      <c r="G259" s="51" t="s">
        <v>853</v>
      </c>
      <c r="H259" s="50">
        <v>42369</v>
      </c>
      <c r="I259" s="51" t="s">
        <v>853</v>
      </c>
      <c r="J259" s="51" t="s">
        <v>853</v>
      </c>
      <c r="K259" s="51" t="s">
        <v>860</v>
      </c>
      <c r="L259" s="51" t="s">
        <v>860</v>
      </c>
      <c r="M259" s="21"/>
      <c r="N259" s="21"/>
    </row>
    <row r="260" spans="1:14" ht="64.5" outlineLevel="1">
      <c r="A260" s="3">
        <f t="shared" si="9"/>
        <v>241</v>
      </c>
      <c r="B260" s="51" t="s">
        <v>201</v>
      </c>
      <c r="C260" s="53" t="s">
        <v>785</v>
      </c>
      <c r="D260" s="54"/>
      <c r="E260" s="65" t="s">
        <v>1048</v>
      </c>
      <c r="F260" s="51" t="s">
        <v>853</v>
      </c>
      <c r="G260" s="51" t="s">
        <v>853</v>
      </c>
      <c r="H260" s="50">
        <v>42735</v>
      </c>
      <c r="I260" s="51" t="s">
        <v>853</v>
      </c>
      <c r="J260" s="51" t="s">
        <v>853</v>
      </c>
      <c r="K260" s="51" t="s">
        <v>860</v>
      </c>
      <c r="L260" s="51" t="s">
        <v>860</v>
      </c>
      <c r="M260" s="21"/>
      <c r="N260" s="21"/>
    </row>
    <row r="261" spans="1:14" ht="102.75" customHeight="1" outlineLevel="1">
      <c r="A261" s="3">
        <f t="shared" si="9"/>
        <v>242</v>
      </c>
      <c r="B261" s="51" t="s">
        <v>202</v>
      </c>
      <c r="C261" s="67" t="s">
        <v>786</v>
      </c>
      <c r="D261" s="52" t="s">
        <v>1013</v>
      </c>
      <c r="E261" s="65" t="s">
        <v>1049</v>
      </c>
      <c r="F261" s="51" t="s">
        <v>853</v>
      </c>
      <c r="G261" s="51" t="s">
        <v>853</v>
      </c>
      <c r="H261" s="50">
        <v>42109</v>
      </c>
      <c r="I261" s="51" t="s">
        <v>853</v>
      </c>
      <c r="J261" s="51" t="s">
        <v>853</v>
      </c>
      <c r="K261" s="51" t="s">
        <v>860</v>
      </c>
      <c r="L261" s="51" t="s">
        <v>860</v>
      </c>
      <c r="M261" s="21"/>
      <c r="N261" s="21"/>
    </row>
    <row r="262" spans="1:14" ht="83.25" customHeight="1" outlineLevel="1">
      <c r="A262" s="3">
        <f>A261+1</f>
        <v>243</v>
      </c>
      <c r="B262" s="51" t="s">
        <v>203</v>
      </c>
      <c r="C262" s="67" t="s">
        <v>787</v>
      </c>
      <c r="D262" s="52"/>
      <c r="E262" s="65" t="s">
        <v>1049</v>
      </c>
      <c r="F262" s="51" t="s">
        <v>853</v>
      </c>
      <c r="G262" s="51" t="s">
        <v>853</v>
      </c>
      <c r="H262" s="50">
        <v>42185</v>
      </c>
      <c r="I262" s="51" t="s">
        <v>853</v>
      </c>
      <c r="J262" s="51" t="s">
        <v>853</v>
      </c>
      <c r="K262" s="51" t="s">
        <v>860</v>
      </c>
      <c r="L262" s="51" t="s">
        <v>860</v>
      </c>
      <c r="M262" s="21"/>
      <c r="N262" s="21"/>
    </row>
    <row r="263" spans="1:14" ht="73.5" customHeight="1" outlineLevel="1">
      <c r="A263" s="3">
        <f>A262+1</f>
        <v>244</v>
      </c>
      <c r="B263" s="51" t="s">
        <v>204</v>
      </c>
      <c r="C263" s="67" t="s">
        <v>6</v>
      </c>
      <c r="D263" s="52" t="s">
        <v>1013</v>
      </c>
      <c r="E263" s="65" t="s">
        <v>1049</v>
      </c>
      <c r="F263" s="51" t="s">
        <v>853</v>
      </c>
      <c r="G263" s="51" t="s">
        <v>853</v>
      </c>
      <c r="H263" s="50">
        <v>42004</v>
      </c>
      <c r="I263" s="51" t="s">
        <v>853</v>
      </c>
      <c r="J263" s="51" t="s">
        <v>853</v>
      </c>
      <c r="K263" s="51" t="s">
        <v>860</v>
      </c>
      <c r="L263" s="51" t="s">
        <v>860</v>
      </c>
      <c r="M263" s="21"/>
      <c r="N263" s="21"/>
    </row>
    <row r="264" spans="2:14" ht="124.5" customHeight="1" outlineLevel="1">
      <c r="B264" s="51" t="s">
        <v>484</v>
      </c>
      <c r="C264" s="130" t="s">
        <v>17</v>
      </c>
      <c r="D264" s="144" t="s">
        <v>39</v>
      </c>
      <c r="E264" s="65" t="s">
        <v>1048</v>
      </c>
      <c r="F264" s="50" t="s">
        <v>853</v>
      </c>
      <c r="G264" s="50" t="s">
        <v>853</v>
      </c>
      <c r="H264" s="50">
        <v>42004</v>
      </c>
      <c r="I264" s="50" t="s">
        <v>853</v>
      </c>
      <c r="J264" s="50" t="s">
        <v>853</v>
      </c>
      <c r="K264" s="50" t="s">
        <v>853</v>
      </c>
      <c r="L264" s="50" t="s">
        <v>853</v>
      </c>
      <c r="M264" s="21"/>
      <c r="N264" s="21"/>
    </row>
    <row r="265" spans="2:14" ht="126" customHeight="1" outlineLevel="1">
      <c r="B265" s="51" t="s">
        <v>485</v>
      </c>
      <c r="C265" s="130" t="s">
        <v>482</v>
      </c>
      <c r="D265" s="144" t="s">
        <v>39</v>
      </c>
      <c r="E265" s="65" t="s">
        <v>1048</v>
      </c>
      <c r="F265" s="50" t="s">
        <v>853</v>
      </c>
      <c r="G265" s="50" t="s">
        <v>853</v>
      </c>
      <c r="H265" s="50">
        <v>42095</v>
      </c>
      <c r="I265" s="50" t="s">
        <v>853</v>
      </c>
      <c r="J265" s="50" t="s">
        <v>853</v>
      </c>
      <c r="K265" s="50" t="s">
        <v>853</v>
      </c>
      <c r="L265" s="50" t="s">
        <v>853</v>
      </c>
      <c r="M265" s="21"/>
      <c r="N265" s="21"/>
    </row>
    <row r="266" spans="2:14" ht="141.75" customHeight="1" outlineLevel="1">
      <c r="B266" s="51" t="s">
        <v>486</v>
      </c>
      <c r="C266" s="130" t="s">
        <v>483</v>
      </c>
      <c r="D266" s="144" t="s">
        <v>39</v>
      </c>
      <c r="E266" s="65" t="s">
        <v>1048</v>
      </c>
      <c r="F266" s="50" t="s">
        <v>853</v>
      </c>
      <c r="G266" s="50" t="s">
        <v>853</v>
      </c>
      <c r="H266" s="50">
        <v>42461</v>
      </c>
      <c r="I266" s="50" t="s">
        <v>853</v>
      </c>
      <c r="J266" s="50" t="s">
        <v>853</v>
      </c>
      <c r="K266" s="50" t="s">
        <v>853</v>
      </c>
      <c r="L266" s="50" t="s">
        <v>853</v>
      </c>
      <c r="M266" s="21"/>
      <c r="N266" s="21"/>
    </row>
    <row r="267" spans="1:14" ht="126" customHeight="1" outlineLevel="1">
      <c r="A267" s="3" t="e">
        <f>#REF!+1</f>
        <v>#REF!</v>
      </c>
      <c r="B267" s="51" t="s">
        <v>205</v>
      </c>
      <c r="C267" s="124" t="s">
        <v>101</v>
      </c>
      <c r="D267" s="121"/>
      <c r="E267" s="65" t="s">
        <v>1048</v>
      </c>
      <c r="F267" s="50" t="s">
        <v>853</v>
      </c>
      <c r="G267" s="50" t="s">
        <v>853</v>
      </c>
      <c r="H267" s="50">
        <v>42064</v>
      </c>
      <c r="I267" s="52" t="s">
        <v>853</v>
      </c>
      <c r="J267" s="50" t="s">
        <v>853</v>
      </c>
      <c r="K267" s="51" t="s">
        <v>860</v>
      </c>
      <c r="L267" s="51" t="s">
        <v>860</v>
      </c>
      <c r="M267" s="21"/>
      <c r="N267" s="21"/>
    </row>
    <row r="268" spans="1:14" ht="111.75" customHeight="1" outlineLevel="1">
      <c r="A268" s="3" t="e">
        <f>A267+1</f>
        <v>#REF!</v>
      </c>
      <c r="B268" s="51" t="s">
        <v>206</v>
      </c>
      <c r="C268" s="100" t="s">
        <v>102</v>
      </c>
      <c r="D268" s="121"/>
      <c r="E268" s="65" t="s">
        <v>1048</v>
      </c>
      <c r="F268" s="50" t="s">
        <v>853</v>
      </c>
      <c r="G268" s="50" t="s">
        <v>853</v>
      </c>
      <c r="H268" s="50">
        <v>42430</v>
      </c>
      <c r="I268" s="52" t="s">
        <v>853</v>
      </c>
      <c r="J268" s="50" t="s">
        <v>853</v>
      </c>
      <c r="K268" s="51" t="s">
        <v>860</v>
      </c>
      <c r="L268" s="51" t="s">
        <v>860</v>
      </c>
      <c r="M268" s="21"/>
      <c r="N268" s="21"/>
    </row>
    <row r="269" spans="1:14" ht="57" customHeight="1" outlineLevel="1">
      <c r="A269" s="3" t="e">
        <f>#REF!+1</f>
        <v>#REF!</v>
      </c>
      <c r="B269" s="51" t="s">
        <v>207</v>
      </c>
      <c r="C269" s="114" t="s">
        <v>1006</v>
      </c>
      <c r="D269" s="52"/>
      <c r="E269" s="65" t="s">
        <v>1050</v>
      </c>
      <c r="F269" s="51" t="s">
        <v>951</v>
      </c>
      <c r="G269" s="50">
        <v>41640</v>
      </c>
      <c r="H269" s="50">
        <v>42735</v>
      </c>
      <c r="I269" s="74" t="s">
        <v>686</v>
      </c>
      <c r="J269" s="108">
        <v>80106</v>
      </c>
      <c r="K269" s="108">
        <v>75324.7</v>
      </c>
      <c r="L269" s="108">
        <v>75324.7</v>
      </c>
      <c r="M269" s="34"/>
      <c r="N269" s="34"/>
    </row>
    <row r="270" spans="2:14" ht="45.75" customHeight="1">
      <c r="B270" s="113"/>
      <c r="C270" s="145" t="s">
        <v>1001</v>
      </c>
      <c r="D270" s="51" t="s">
        <v>853</v>
      </c>
      <c r="E270" s="113"/>
      <c r="F270" s="51" t="s">
        <v>853</v>
      </c>
      <c r="G270" s="73">
        <v>41640</v>
      </c>
      <c r="H270" s="73">
        <v>42735</v>
      </c>
      <c r="I270" s="51" t="s">
        <v>853</v>
      </c>
      <c r="J270" s="62">
        <v>1858597.6</v>
      </c>
      <c r="K270" s="62">
        <v>0</v>
      </c>
      <c r="L270" s="62">
        <v>0</v>
      </c>
      <c r="M270" s="28"/>
      <c r="N270" s="28"/>
    </row>
    <row r="271" spans="1:14" ht="59.25" customHeight="1" outlineLevel="1">
      <c r="A271" s="3" t="e">
        <f>A269+1</f>
        <v>#REF!</v>
      </c>
      <c r="B271" s="51" t="s">
        <v>208</v>
      </c>
      <c r="C271" s="145" t="s">
        <v>516</v>
      </c>
      <c r="D271" s="146"/>
      <c r="E271" s="78" t="s">
        <v>1051</v>
      </c>
      <c r="F271" s="119" t="s">
        <v>682</v>
      </c>
      <c r="G271" s="73">
        <v>41640</v>
      </c>
      <c r="H271" s="73">
        <v>42735</v>
      </c>
      <c r="I271" s="51" t="s">
        <v>860</v>
      </c>
      <c r="J271" s="147">
        <v>1686826.6</v>
      </c>
      <c r="K271" s="147">
        <v>0</v>
      </c>
      <c r="L271" s="147">
        <v>0</v>
      </c>
      <c r="M271" s="40"/>
      <c r="N271" s="40"/>
    </row>
    <row r="272" spans="1:15" ht="75" customHeight="1" outlineLevel="1">
      <c r="A272" s="3" t="e">
        <f>A271+1</f>
        <v>#REF!</v>
      </c>
      <c r="B272" s="51" t="s">
        <v>209</v>
      </c>
      <c r="C272" s="120" t="s">
        <v>1002</v>
      </c>
      <c r="D272" s="146"/>
      <c r="E272" s="65" t="s">
        <v>1049</v>
      </c>
      <c r="F272" s="119" t="s">
        <v>682</v>
      </c>
      <c r="G272" s="73">
        <v>41640</v>
      </c>
      <c r="H272" s="73">
        <v>42735</v>
      </c>
      <c r="I272" s="74" t="s">
        <v>687</v>
      </c>
      <c r="J272" s="147">
        <v>1686826.6</v>
      </c>
      <c r="K272" s="147">
        <v>0</v>
      </c>
      <c r="L272" s="147">
        <v>0</v>
      </c>
      <c r="M272" s="40"/>
      <c r="N272" s="40"/>
      <c r="O272" s="24"/>
    </row>
    <row r="273" spans="1:14" ht="87" customHeight="1" outlineLevel="1">
      <c r="A273" s="3" t="e">
        <f>A272+1</f>
        <v>#REF!</v>
      </c>
      <c r="B273" s="51" t="s">
        <v>210</v>
      </c>
      <c r="C273" s="67" t="s">
        <v>573</v>
      </c>
      <c r="D273" s="52" t="s">
        <v>39</v>
      </c>
      <c r="E273" s="65" t="s">
        <v>1049</v>
      </c>
      <c r="F273" s="51" t="s">
        <v>853</v>
      </c>
      <c r="G273" s="51" t="s">
        <v>853</v>
      </c>
      <c r="H273" s="50">
        <v>42094</v>
      </c>
      <c r="I273" s="51" t="s">
        <v>853</v>
      </c>
      <c r="J273" s="51" t="s">
        <v>853</v>
      </c>
      <c r="K273" s="51" t="s">
        <v>860</v>
      </c>
      <c r="L273" s="51" t="s">
        <v>860</v>
      </c>
      <c r="M273" s="21"/>
      <c r="N273" s="21"/>
    </row>
    <row r="274" spans="2:15" ht="59.25" customHeight="1">
      <c r="B274" s="148"/>
      <c r="C274" s="149" t="s">
        <v>938</v>
      </c>
      <c r="D274" s="51" t="s">
        <v>853</v>
      </c>
      <c r="E274" s="148"/>
      <c r="F274" s="51" t="s">
        <v>853</v>
      </c>
      <c r="G274" s="73">
        <v>41640</v>
      </c>
      <c r="H274" s="73">
        <v>44196</v>
      </c>
      <c r="I274" s="51" t="s">
        <v>853</v>
      </c>
      <c r="J274" s="150">
        <v>373152098.3</v>
      </c>
      <c r="K274" s="150">
        <v>396130432.8999999</v>
      </c>
      <c r="L274" s="150">
        <v>436369195</v>
      </c>
      <c r="M274" s="22"/>
      <c r="N274" s="22"/>
      <c r="O274" s="22"/>
    </row>
    <row r="275" spans="2:15" ht="30" customHeight="1">
      <c r="B275" s="197" t="s">
        <v>112</v>
      </c>
      <c r="C275" s="198"/>
      <c r="D275" s="198"/>
      <c r="E275" s="198"/>
      <c r="F275" s="198"/>
      <c r="G275" s="198"/>
      <c r="H275" s="198"/>
      <c r="I275" s="199"/>
      <c r="J275" s="151"/>
      <c r="K275" s="151"/>
      <c r="L275" s="151"/>
      <c r="M275" s="152"/>
      <c r="N275" s="152"/>
      <c r="O275" s="152"/>
    </row>
    <row r="276" spans="1:18" ht="136.5" customHeight="1" outlineLevel="1">
      <c r="A276" s="3" t="e">
        <f>A273+1</f>
        <v>#REF!</v>
      </c>
      <c r="B276" s="51" t="s">
        <v>211</v>
      </c>
      <c r="C276" s="149" t="s">
        <v>788</v>
      </c>
      <c r="D276" s="153"/>
      <c r="E276" s="154" t="s">
        <v>1052</v>
      </c>
      <c r="F276" s="155" t="s">
        <v>983</v>
      </c>
      <c r="G276" s="50">
        <v>41640</v>
      </c>
      <c r="H276" s="156">
        <v>42735</v>
      </c>
      <c r="I276" s="157" t="s">
        <v>608</v>
      </c>
      <c r="J276" s="158">
        <v>0</v>
      </c>
      <c r="K276" s="158">
        <v>478872.19999999925</v>
      </c>
      <c r="L276" s="158">
        <f>25211900-L278</f>
        <v>1469000</v>
      </c>
      <c r="M276" s="152"/>
      <c r="N276" s="152"/>
      <c r="O276" s="18"/>
      <c r="P276" s="18"/>
      <c r="Q276" s="18"/>
      <c r="R276" s="19"/>
    </row>
    <row r="277" spans="1:14" ht="124.5" customHeight="1" outlineLevel="1">
      <c r="A277" s="3" t="e">
        <f aca="true" t="shared" si="10" ref="A277:A288">A276+1</f>
        <v>#REF!</v>
      </c>
      <c r="B277" s="51" t="s">
        <v>212</v>
      </c>
      <c r="C277" s="53" t="s">
        <v>789</v>
      </c>
      <c r="D277" s="52" t="s">
        <v>1013</v>
      </c>
      <c r="E277" s="154" t="s">
        <v>559</v>
      </c>
      <c r="F277" s="51" t="s">
        <v>853</v>
      </c>
      <c r="G277" s="51" t="s">
        <v>853</v>
      </c>
      <c r="H277" s="156">
        <v>42370</v>
      </c>
      <c r="I277" s="51" t="s">
        <v>853</v>
      </c>
      <c r="J277" s="108" t="s">
        <v>853</v>
      </c>
      <c r="K277" s="51" t="s">
        <v>860</v>
      </c>
      <c r="L277" s="51" t="s">
        <v>860</v>
      </c>
      <c r="M277" s="34"/>
      <c r="N277" s="34"/>
    </row>
    <row r="278" spans="1:14" ht="150" customHeight="1" outlineLevel="1">
      <c r="A278" s="3" t="e">
        <f t="shared" si="10"/>
        <v>#REF!</v>
      </c>
      <c r="B278" s="51" t="s">
        <v>213</v>
      </c>
      <c r="C278" s="149" t="s">
        <v>939</v>
      </c>
      <c r="D278" s="153"/>
      <c r="E278" s="154" t="s">
        <v>1053</v>
      </c>
      <c r="F278" s="155" t="s">
        <v>684</v>
      </c>
      <c r="G278" s="50">
        <v>41640</v>
      </c>
      <c r="H278" s="156">
        <v>42735</v>
      </c>
      <c r="I278" s="157" t="s">
        <v>608</v>
      </c>
      <c r="J278" s="158">
        <v>15476339.8</v>
      </c>
      <c r="K278" s="158">
        <v>10954600</v>
      </c>
      <c r="L278" s="158">
        <v>23742900</v>
      </c>
      <c r="M278" s="44"/>
      <c r="N278" s="44"/>
    </row>
    <row r="279" spans="1:14" ht="80.25" customHeight="1" outlineLevel="1">
      <c r="A279" s="3" t="e">
        <f t="shared" si="10"/>
        <v>#REF!</v>
      </c>
      <c r="B279" s="51" t="s">
        <v>214</v>
      </c>
      <c r="C279" s="53" t="s">
        <v>790</v>
      </c>
      <c r="D279" s="153"/>
      <c r="E279" s="154" t="s">
        <v>559</v>
      </c>
      <c r="F279" s="51" t="s">
        <v>853</v>
      </c>
      <c r="G279" s="51" t="s">
        <v>853</v>
      </c>
      <c r="H279" s="156">
        <v>42369</v>
      </c>
      <c r="I279" s="51" t="s">
        <v>853</v>
      </c>
      <c r="J279" s="51" t="s">
        <v>853</v>
      </c>
      <c r="K279" s="51" t="s">
        <v>860</v>
      </c>
      <c r="L279" s="51" t="s">
        <v>860</v>
      </c>
      <c r="M279" s="21"/>
      <c r="N279" s="21"/>
    </row>
    <row r="280" spans="1:14" ht="97.5" customHeight="1" outlineLevel="1">
      <c r="A280" s="3" t="e">
        <f t="shared" si="10"/>
        <v>#REF!</v>
      </c>
      <c r="B280" s="51" t="s">
        <v>215</v>
      </c>
      <c r="C280" s="53" t="s">
        <v>791</v>
      </c>
      <c r="D280" s="153"/>
      <c r="E280" s="154" t="s">
        <v>559</v>
      </c>
      <c r="F280" s="51" t="s">
        <v>853</v>
      </c>
      <c r="G280" s="51" t="s">
        <v>853</v>
      </c>
      <c r="H280" s="156">
        <v>42004</v>
      </c>
      <c r="I280" s="51" t="s">
        <v>853</v>
      </c>
      <c r="J280" s="51" t="s">
        <v>853</v>
      </c>
      <c r="K280" s="51" t="s">
        <v>860</v>
      </c>
      <c r="L280" s="51" t="s">
        <v>860</v>
      </c>
      <c r="M280" s="21"/>
      <c r="N280" s="21"/>
    </row>
    <row r="281" spans="1:14" ht="78" customHeight="1" outlineLevel="1">
      <c r="A281" s="3" t="e">
        <f t="shared" si="10"/>
        <v>#REF!</v>
      </c>
      <c r="B281" s="51" t="s">
        <v>216</v>
      </c>
      <c r="C281" s="53" t="s">
        <v>792</v>
      </c>
      <c r="D281" s="52" t="s">
        <v>1013</v>
      </c>
      <c r="E281" s="154" t="s">
        <v>559</v>
      </c>
      <c r="F281" s="51" t="s">
        <v>853</v>
      </c>
      <c r="G281" s="51" t="s">
        <v>853</v>
      </c>
      <c r="H281" s="159">
        <v>42735</v>
      </c>
      <c r="I281" s="51" t="s">
        <v>853</v>
      </c>
      <c r="J281" s="51" t="s">
        <v>853</v>
      </c>
      <c r="K281" s="51" t="s">
        <v>860</v>
      </c>
      <c r="L281" s="51" t="s">
        <v>860</v>
      </c>
      <c r="M281" s="21"/>
      <c r="N281" s="21"/>
    </row>
    <row r="282" spans="1:14" ht="76.5" customHeight="1" outlineLevel="1">
      <c r="A282" s="3" t="e">
        <f t="shared" si="10"/>
        <v>#REF!</v>
      </c>
      <c r="B282" s="51" t="s">
        <v>217</v>
      </c>
      <c r="C282" s="53" t="s">
        <v>793</v>
      </c>
      <c r="D282" s="52" t="s">
        <v>1013</v>
      </c>
      <c r="E282" s="154" t="s">
        <v>559</v>
      </c>
      <c r="F282" s="51" t="s">
        <v>853</v>
      </c>
      <c r="G282" s="51" t="s">
        <v>853</v>
      </c>
      <c r="H282" s="156">
        <v>41912</v>
      </c>
      <c r="I282" s="51" t="s">
        <v>853</v>
      </c>
      <c r="J282" s="51" t="s">
        <v>853</v>
      </c>
      <c r="K282" s="51" t="s">
        <v>860</v>
      </c>
      <c r="L282" s="51" t="s">
        <v>860</v>
      </c>
      <c r="M282" s="21"/>
      <c r="N282" s="21"/>
    </row>
    <row r="283" spans="1:14" ht="80.25" customHeight="1" outlineLevel="1">
      <c r="A283" s="3" t="e">
        <f>A282+1</f>
        <v>#REF!</v>
      </c>
      <c r="B283" s="51" t="s">
        <v>218</v>
      </c>
      <c r="C283" s="53" t="s">
        <v>794</v>
      </c>
      <c r="D283" s="153"/>
      <c r="E283" s="154" t="s">
        <v>559</v>
      </c>
      <c r="F283" s="51" t="s">
        <v>853</v>
      </c>
      <c r="G283" s="51" t="s">
        <v>853</v>
      </c>
      <c r="H283" s="156">
        <v>41790</v>
      </c>
      <c r="I283" s="51" t="s">
        <v>853</v>
      </c>
      <c r="J283" s="51" t="s">
        <v>853</v>
      </c>
      <c r="K283" s="51" t="s">
        <v>860</v>
      </c>
      <c r="L283" s="51" t="s">
        <v>860</v>
      </c>
      <c r="M283" s="21"/>
      <c r="N283" s="21"/>
    </row>
    <row r="284" spans="1:14" ht="62.25" customHeight="1" outlineLevel="1">
      <c r="A284" s="3" t="e">
        <f t="shared" si="10"/>
        <v>#REF!</v>
      </c>
      <c r="B284" s="51" t="s">
        <v>219</v>
      </c>
      <c r="C284" s="53" t="s">
        <v>795</v>
      </c>
      <c r="D284" s="52" t="s">
        <v>1013</v>
      </c>
      <c r="E284" s="154" t="s">
        <v>559</v>
      </c>
      <c r="F284" s="51" t="s">
        <v>853</v>
      </c>
      <c r="G284" s="51" t="s">
        <v>853</v>
      </c>
      <c r="H284" s="156">
        <v>42004</v>
      </c>
      <c r="I284" s="51" t="s">
        <v>853</v>
      </c>
      <c r="J284" s="51" t="s">
        <v>853</v>
      </c>
      <c r="K284" s="51" t="s">
        <v>860</v>
      </c>
      <c r="L284" s="51" t="s">
        <v>860</v>
      </c>
      <c r="M284" s="21"/>
      <c r="N284" s="21"/>
    </row>
    <row r="285" spans="1:14" ht="142.5" customHeight="1" outlineLevel="1">
      <c r="A285" s="3" t="e">
        <f t="shared" si="10"/>
        <v>#REF!</v>
      </c>
      <c r="B285" s="51" t="s">
        <v>220</v>
      </c>
      <c r="C285" s="53" t="s">
        <v>796</v>
      </c>
      <c r="D285" s="153"/>
      <c r="E285" s="154" t="s">
        <v>559</v>
      </c>
      <c r="F285" s="51" t="s">
        <v>853</v>
      </c>
      <c r="G285" s="51" t="s">
        <v>853</v>
      </c>
      <c r="H285" s="156">
        <v>42004</v>
      </c>
      <c r="I285" s="51" t="s">
        <v>853</v>
      </c>
      <c r="J285" s="51" t="s">
        <v>853</v>
      </c>
      <c r="K285" s="51" t="s">
        <v>860</v>
      </c>
      <c r="L285" s="51" t="s">
        <v>860</v>
      </c>
      <c r="M285" s="21"/>
      <c r="N285" s="21"/>
    </row>
    <row r="286" spans="1:14" ht="84" customHeight="1" outlineLevel="1">
      <c r="A286" s="3" t="e">
        <f t="shared" si="10"/>
        <v>#REF!</v>
      </c>
      <c r="B286" s="51" t="s">
        <v>221</v>
      </c>
      <c r="C286" s="53" t="s">
        <v>537</v>
      </c>
      <c r="D286" s="153"/>
      <c r="E286" s="154" t="s">
        <v>559</v>
      </c>
      <c r="F286" s="51" t="s">
        <v>853</v>
      </c>
      <c r="G286" s="51" t="s">
        <v>853</v>
      </c>
      <c r="H286" s="156">
        <v>42369</v>
      </c>
      <c r="I286" s="51" t="s">
        <v>853</v>
      </c>
      <c r="J286" s="51" t="s">
        <v>853</v>
      </c>
      <c r="K286" s="51" t="s">
        <v>860</v>
      </c>
      <c r="L286" s="51" t="s">
        <v>860</v>
      </c>
      <c r="M286" s="21"/>
      <c r="N286" s="21"/>
    </row>
    <row r="287" spans="1:14" ht="98.25" customHeight="1" outlineLevel="1">
      <c r="A287" s="3" t="e">
        <f t="shared" si="10"/>
        <v>#REF!</v>
      </c>
      <c r="B287" s="51" t="s">
        <v>222</v>
      </c>
      <c r="C287" s="149" t="s">
        <v>517</v>
      </c>
      <c r="D287" s="153"/>
      <c r="E287" s="154" t="s">
        <v>1054</v>
      </c>
      <c r="F287" s="155" t="s">
        <v>959</v>
      </c>
      <c r="G287" s="50">
        <v>41640</v>
      </c>
      <c r="H287" s="156">
        <v>42735</v>
      </c>
      <c r="I287" s="157" t="s">
        <v>607</v>
      </c>
      <c r="J287" s="160">
        <v>311646.7</v>
      </c>
      <c r="K287" s="160">
        <v>199599.7</v>
      </c>
      <c r="L287" s="160">
        <v>223400</v>
      </c>
      <c r="M287" s="41"/>
      <c r="N287" s="41"/>
    </row>
    <row r="288" spans="1:14" ht="98.25" customHeight="1" outlineLevel="1">
      <c r="A288" s="3" t="e">
        <f t="shared" si="10"/>
        <v>#REF!</v>
      </c>
      <c r="B288" s="51" t="s">
        <v>223</v>
      </c>
      <c r="C288" s="149" t="s">
        <v>386</v>
      </c>
      <c r="D288" s="153"/>
      <c r="E288" s="154" t="s">
        <v>692</v>
      </c>
      <c r="F288" s="51" t="s">
        <v>853</v>
      </c>
      <c r="G288" s="51" t="s">
        <v>853</v>
      </c>
      <c r="H288" s="156">
        <v>41993</v>
      </c>
      <c r="I288" s="51" t="s">
        <v>853</v>
      </c>
      <c r="J288" s="51" t="s">
        <v>853</v>
      </c>
      <c r="K288" s="51" t="s">
        <v>853</v>
      </c>
      <c r="L288" s="51" t="s">
        <v>853</v>
      </c>
      <c r="M288" s="21"/>
      <c r="N288" s="21"/>
    </row>
    <row r="289" spans="2:14" ht="30.75" customHeight="1">
      <c r="B289" s="52"/>
      <c r="C289" s="194" t="s">
        <v>909</v>
      </c>
      <c r="D289" s="194"/>
      <c r="E289" s="194"/>
      <c r="F289" s="194"/>
      <c r="G289" s="194"/>
      <c r="H289" s="194"/>
      <c r="I289" s="194"/>
      <c r="J289" s="194"/>
      <c r="K289" s="194"/>
      <c r="L289" s="194"/>
      <c r="M289" s="42"/>
      <c r="N289" s="42"/>
    </row>
    <row r="290" spans="1:14" ht="67.5" customHeight="1" outlineLevel="1">
      <c r="A290" s="3" t="e">
        <f>A288+1</f>
        <v>#REF!</v>
      </c>
      <c r="B290" s="51" t="s">
        <v>224</v>
      </c>
      <c r="C290" s="116" t="s">
        <v>1008</v>
      </c>
      <c r="D290" s="52"/>
      <c r="E290" s="65" t="s">
        <v>1055</v>
      </c>
      <c r="F290" s="51" t="s">
        <v>636</v>
      </c>
      <c r="G290" s="50">
        <v>41640</v>
      </c>
      <c r="H290" s="50">
        <v>42369</v>
      </c>
      <c r="I290" s="52" t="s">
        <v>696</v>
      </c>
      <c r="J290" s="66">
        <v>4081500</v>
      </c>
      <c r="K290" s="66">
        <f>7441948.8-K292</f>
        <v>1857948.7999999998</v>
      </c>
      <c r="L290" s="66">
        <v>0</v>
      </c>
      <c r="M290" s="30"/>
      <c r="N290" s="30"/>
    </row>
    <row r="291" spans="1:14" ht="84.75" customHeight="1" outlineLevel="1">
      <c r="A291" s="3" t="e">
        <f>A290+1</f>
        <v>#REF!</v>
      </c>
      <c r="B291" s="51" t="s">
        <v>225</v>
      </c>
      <c r="C291" s="53" t="s">
        <v>797</v>
      </c>
      <c r="D291" s="52" t="s">
        <v>39</v>
      </c>
      <c r="E291" s="65" t="s">
        <v>1056</v>
      </c>
      <c r="F291" s="51" t="s">
        <v>853</v>
      </c>
      <c r="G291" s="51" t="s">
        <v>853</v>
      </c>
      <c r="H291" s="50">
        <v>42185</v>
      </c>
      <c r="I291" s="51" t="s">
        <v>853</v>
      </c>
      <c r="J291" s="51" t="s">
        <v>853</v>
      </c>
      <c r="K291" s="51" t="s">
        <v>860</v>
      </c>
      <c r="L291" s="51" t="s">
        <v>860</v>
      </c>
      <c r="M291" s="21"/>
      <c r="N291" s="21"/>
    </row>
    <row r="292" spans="1:14" ht="42" customHeight="1" outlineLevel="1">
      <c r="A292" s="3" t="e">
        <f>A291+1</f>
        <v>#REF!</v>
      </c>
      <c r="B292" s="51" t="s">
        <v>226</v>
      </c>
      <c r="C292" s="116" t="s">
        <v>965</v>
      </c>
      <c r="D292" s="52"/>
      <c r="E292" s="65" t="s">
        <v>1009</v>
      </c>
      <c r="F292" s="51" t="s">
        <v>964</v>
      </c>
      <c r="G292" s="50">
        <v>41640</v>
      </c>
      <c r="H292" s="50">
        <v>42735</v>
      </c>
      <c r="I292" s="52" t="s">
        <v>696</v>
      </c>
      <c r="J292" s="66">
        <v>2916975.5</v>
      </c>
      <c r="K292" s="66">
        <v>5584000</v>
      </c>
      <c r="L292" s="66">
        <v>33705200</v>
      </c>
      <c r="M292" s="30"/>
      <c r="N292" s="30"/>
    </row>
    <row r="293" spans="1:14" ht="135" customHeight="1" outlineLevel="1">
      <c r="A293" s="3" t="e">
        <f>A292+1</f>
        <v>#REF!</v>
      </c>
      <c r="B293" s="51" t="s">
        <v>227</v>
      </c>
      <c r="C293" s="53" t="s">
        <v>798</v>
      </c>
      <c r="D293" s="52" t="s">
        <v>1013</v>
      </c>
      <c r="E293" s="65" t="s">
        <v>1056</v>
      </c>
      <c r="F293" s="51" t="s">
        <v>853</v>
      </c>
      <c r="G293" s="51" t="s">
        <v>853</v>
      </c>
      <c r="H293" s="50">
        <v>42734</v>
      </c>
      <c r="I293" s="60" t="s">
        <v>853</v>
      </c>
      <c r="J293" s="60" t="s">
        <v>853</v>
      </c>
      <c r="K293" s="51" t="s">
        <v>860</v>
      </c>
      <c r="L293" s="51"/>
      <c r="M293" s="21"/>
      <c r="N293" s="21"/>
    </row>
    <row r="294" spans="2:14" ht="31.5" customHeight="1">
      <c r="B294" s="61"/>
      <c r="C294" s="190" t="s">
        <v>894</v>
      </c>
      <c r="D294" s="191"/>
      <c r="E294" s="191"/>
      <c r="F294" s="191"/>
      <c r="G294" s="191"/>
      <c r="H294" s="191"/>
      <c r="I294" s="191"/>
      <c r="J294" s="192"/>
      <c r="K294" s="161"/>
      <c r="L294" s="162"/>
      <c r="M294" s="163"/>
      <c r="N294" s="163"/>
    </row>
    <row r="295" spans="1:17" ht="214.5" customHeight="1" outlineLevel="1">
      <c r="A295" s="3" t="e">
        <f>A293+1</f>
        <v>#REF!</v>
      </c>
      <c r="B295" s="51" t="s">
        <v>228</v>
      </c>
      <c r="C295" s="64" t="s">
        <v>940</v>
      </c>
      <c r="D295" s="52"/>
      <c r="E295" s="106" t="s">
        <v>649</v>
      </c>
      <c r="F295" s="51" t="s">
        <v>708</v>
      </c>
      <c r="G295" s="50">
        <v>41640</v>
      </c>
      <c r="H295" s="50">
        <v>42735</v>
      </c>
      <c r="I295" s="52" t="s">
        <v>609</v>
      </c>
      <c r="J295" s="164">
        <f>141886353.2-J299-J328</f>
        <v>61173665.26999998</v>
      </c>
      <c r="K295" s="164">
        <f>140410311.5-K299-K328</f>
        <v>56523000</v>
      </c>
      <c r="L295" s="164">
        <v>56560600</v>
      </c>
      <c r="M295" s="43"/>
      <c r="N295" s="43"/>
      <c r="O295" s="22"/>
      <c r="P295" s="22"/>
      <c r="Q295" s="22"/>
    </row>
    <row r="296" spans="1:14" ht="70.5" customHeight="1" outlineLevel="1">
      <c r="A296" s="3" t="e">
        <f>A295+1</f>
        <v>#REF!</v>
      </c>
      <c r="B296" s="51" t="s">
        <v>229</v>
      </c>
      <c r="C296" s="53" t="s">
        <v>799</v>
      </c>
      <c r="D296" s="52"/>
      <c r="E296" s="106" t="s">
        <v>1057</v>
      </c>
      <c r="F296" s="50" t="s">
        <v>853</v>
      </c>
      <c r="G296" s="50" t="s">
        <v>853</v>
      </c>
      <c r="H296" s="50">
        <v>42004</v>
      </c>
      <c r="I296" s="52" t="s">
        <v>853</v>
      </c>
      <c r="J296" s="50" t="s">
        <v>853</v>
      </c>
      <c r="K296" s="51" t="s">
        <v>860</v>
      </c>
      <c r="L296" s="51" t="s">
        <v>860</v>
      </c>
      <c r="M296" s="21"/>
      <c r="N296" s="21"/>
    </row>
    <row r="297" spans="1:14" ht="82.5" customHeight="1" outlineLevel="1">
      <c r="A297" s="3" t="e">
        <f>A296+1</f>
        <v>#REF!</v>
      </c>
      <c r="B297" s="51" t="s">
        <v>230</v>
      </c>
      <c r="C297" s="53" t="s">
        <v>800</v>
      </c>
      <c r="D297" s="52"/>
      <c r="E297" s="106" t="s">
        <v>1058</v>
      </c>
      <c r="F297" s="50" t="s">
        <v>853</v>
      </c>
      <c r="G297" s="50" t="s">
        <v>853</v>
      </c>
      <c r="H297" s="50">
        <v>42369</v>
      </c>
      <c r="I297" s="52" t="s">
        <v>853</v>
      </c>
      <c r="J297" s="50" t="s">
        <v>853</v>
      </c>
      <c r="K297" s="51" t="s">
        <v>860</v>
      </c>
      <c r="L297" s="51" t="s">
        <v>860</v>
      </c>
      <c r="M297" s="21"/>
      <c r="N297" s="21"/>
    </row>
    <row r="298" spans="1:14" ht="95.25" customHeight="1" outlineLevel="1">
      <c r="A298" s="3" t="e">
        <f>A297+1</f>
        <v>#REF!</v>
      </c>
      <c r="B298" s="51" t="s">
        <v>231</v>
      </c>
      <c r="C298" s="67" t="s">
        <v>801</v>
      </c>
      <c r="D298" s="52" t="s">
        <v>39</v>
      </c>
      <c r="E298" s="106" t="s">
        <v>649</v>
      </c>
      <c r="F298" s="50" t="s">
        <v>853</v>
      </c>
      <c r="G298" s="50" t="s">
        <v>853</v>
      </c>
      <c r="H298" s="50">
        <v>42735</v>
      </c>
      <c r="I298" s="52" t="s">
        <v>853</v>
      </c>
      <c r="J298" s="50" t="s">
        <v>853</v>
      </c>
      <c r="K298" s="51" t="s">
        <v>860</v>
      </c>
      <c r="L298" s="51" t="s">
        <v>860</v>
      </c>
      <c r="M298" s="21"/>
      <c r="N298" s="21"/>
    </row>
    <row r="299" spans="1:14" ht="203.25" customHeight="1" outlineLevel="1">
      <c r="A299" s="3" t="e">
        <f>A298+1</f>
        <v>#REF!</v>
      </c>
      <c r="B299" s="51" t="s">
        <v>232</v>
      </c>
      <c r="C299" s="64" t="s">
        <v>941</v>
      </c>
      <c r="D299" s="52"/>
      <c r="E299" s="106" t="s">
        <v>1007</v>
      </c>
      <c r="F299" s="51" t="s">
        <v>709</v>
      </c>
      <c r="G299" s="50">
        <v>41640</v>
      </c>
      <c r="H299" s="50">
        <v>42735</v>
      </c>
      <c r="I299" s="52" t="s">
        <v>609</v>
      </c>
      <c r="J299" s="164">
        <v>69805087.9</v>
      </c>
      <c r="K299" s="164">
        <f>74702600-14</f>
        <v>74702586</v>
      </c>
      <c r="L299" s="164">
        <f>141882352-L295-L328</f>
        <v>72343236.8</v>
      </c>
      <c r="M299" s="43"/>
      <c r="N299" s="43"/>
    </row>
    <row r="300" spans="1:14" ht="81.75" customHeight="1" outlineLevel="1">
      <c r="A300" s="3" t="e">
        <f>A299+1</f>
        <v>#REF!</v>
      </c>
      <c r="B300" s="51" t="s">
        <v>233</v>
      </c>
      <c r="C300" s="53" t="s">
        <v>802</v>
      </c>
      <c r="D300" s="52" t="s">
        <v>43</v>
      </c>
      <c r="E300" s="106" t="s">
        <v>1059</v>
      </c>
      <c r="F300" s="50" t="s">
        <v>853</v>
      </c>
      <c r="G300" s="50" t="s">
        <v>853</v>
      </c>
      <c r="H300" s="50">
        <v>42004</v>
      </c>
      <c r="I300" s="52" t="s">
        <v>853</v>
      </c>
      <c r="J300" s="50" t="s">
        <v>853</v>
      </c>
      <c r="K300" s="51" t="s">
        <v>860</v>
      </c>
      <c r="L300" s="51" t="s">
        <v>860</v>
      </c>
      <c r="M300" s="21"/>
      <c r="N300" s="21"/>
    </row>
    <row r="301" spans="1:14" ht="83.25" customHeight="1" outlineLevel="1">
      <c r="A301" s="3" t="e">
        <f aca="true" t="shared" si="11" ref="A301:A326">A300+1</f>
        <v>#REF!</v>
      </c>
      <c r="B301" s="51" t="s">
        <v>234</v>
      </c>
      <c r="C301" s="53" t="s">
        <v>803</v>
      </c>
      <c r="D301" s="52" t="s">
        <v>41</v>
      </c>
      <c r="E301" s="106" t="s">
        <v>1060</v>
      </c>
      <c r="F301" s="50" t="s">
        <v>853</v>
      </c>
      <c r="G301" s="50" t="s">
        <v>853</v>
      </c>
      <c r="H301" s="50">
        <v>42735</v>
      </c>
      <c r="I301" s="52" t="s">
        <v>853</v>
      </c>
      <c r="J301" s="50" t="s">
        <v>853</v>
      </c>
      <c r="K301" s="51" t="s">
        <v>860</v>
      </c>
      <c r="L301" s="51" t="s">
        <v>860</v>
      </c>
      <c r="M301" s="21"/>
      <c r="N301" s="21"/>
    </row>
    <row r="302" spans="1:14" ht="86.25" customHeight="1" outlineLevel="1">
      <c r="A302" s="3" t="e">
        <f t="shared" si="11"/>
        <v>#REF!</v>
      </c>
      <c r="B302" s="51" t="s">
        <v>235</v>
      </c>
      <c r="C302" s="53" t="s">
        <v>804</v>
      </c>
      <c r="D302" s="52" t="s">
        <v>41</v>
      </c>
      <c r="E302" s="106" t="s">
        <v>1061</v>
      </c>
      <c r="F302" s="50" t="s">
        <v>853</v>
      </c>
      <c r="G302" s="50" t="s">
        <v>853</v>
      </c>
      <c r="H302" s="50">
        <v>42004</v>
      </c>
      <c r="I302" s="52" t="s">
        <v>853</v>
      </c>
      <c r="J302" s="50" t="s">
        <v>853</v>
      </c>
      <c r="K302" s="51" t="s">
        <v>860</v>
      </c>
      <c r="L302" s="51" t="s">
        <v>860</v>
      </c>
      <c r="M302" s="21"/>
      <c r="N302" s="21"/>
    </row>
    <row r="303" spans="1:14" ht="83.25" customHeight="1" outlineLevel="1">
      <c r="A303" s="3" t="e">
        <f t="shared" si="11"/>
        <v>#REF!</v>
      </c>
      <c r="B303" s="51" t="s">
        <v>236</v>
      </c>
      <c r="C303" s="53" t="s">
        <v>805</v>
      </c>
      <c r="D303" s="52"/>
      <c r="E303" s="106" t="s">
        <v>1062</v>
      </c>
      <c r="F303" s="50" t="s">
        <v>853</v>
      </c>
      <c r="G303" s="50" t="s">
        <v>853</v>
      </c>
      <c r="H303" s="50">
        <v>42004</v>
      </c>
      <c r="I303" s="52" t="s">
        <v>853</v>
      </c>
      <c r="J303" s="50" t="s">
        <v>853</v>
      </c>
      <c r="K303" s="51" t="s">
        <v>860</v>
      </c>
      <c r="L303" s="51" t="s">
        <v>860</v>
      </c>
      <c r="M303" s="21"/>
      <c r="N303" s="21"/>
    </row>
    <row r="304" spans="1:14" ht="72" customHeight="1" outlineLevel="1">
      <c r="A304" s="3" t="e">
        <f t="shared" si="11"/>
        <v>#REF!</v>
      </c>
      <c r="B304" s="51" t="s">
        <v>237</v>
      </c>
      <c r="C304" s="165" t="s">
        <v>806</v>
      </c>
      <c r="D304" s="52"/>
      <c r="E304" s="106" t="s">
        <v>1062</v>
      </c>
      <c r="F304" s="50" t="s">
        <v>853</v>
      </c>
      <c r="G304" s="50" t="s">
        <v>853</v>
      </c>
      <c r="H304" s="166">
        <v>42185</v>
      </c>
      <c r="I304" s="52" t="s">
        <v>853</v>
      </c>
      <c r="J304" s="50" t="s">
        <v>853</v>
      </c>
      <c r="K304" s="51" t="s">
        <v>860</v>
      </c>
      <c r="L304" s="51" t="s">
        <v>860</v>
      </c>
      <c r="M304" s="21"/>
      <c r="N304" s="21"/>
    </row>
    <row r="305" spans="1:14" ht="82.5" customHeight="1" outlineLevel="1">
      <c r="A305" s="3" t="e">
        <f t="shared" si="11"/>
        <v>#REF!</v>
      </c>
      <c r="B305" s="51" t="s">
        <v>238</v>
      </c>
      <c r="C305" s="67" t="s">
        <v>807</v>
      </c>
      <c r="D305" s="52" t="s">
        <v>38</v>
      </c>
      <c r="E305" s="106" t="s">
        <v>1007</v>
      </c>
      <c r="F305" s="50" t="s">
        <v>853</v>
      </c>
      <c r="G305" s="50" t="s">
        <v>853</v>
      </c>
      <c r="H305" s="166">
        <v>42735</v>
      </c>
      <c r="I305" s="52" t="s">
        <v>853</v>
      </c>
      <c r="J305" s="50" t="s">
        <v>853</v>
      </c>
      <c r="K305" s="51" t="s">
        <v>860</v>
      </c>
      <c r="L305" s="51" t="s">
        <v>860</v>
      </c>
      <c r="M305" s="21"/>
      <c r="N305" s="21"/>
    </row>
    <row r="306" spans="1:14" ht="94.5" customHeight="1" outlineLevel="1">
      <c r="A306" s="3" t="e">
        <f t="shared" si="11"/>
        <v>#REF!</v>
      </c>
      <c r="B306" s="51" t="s">
        <v>239</v>
      </c>
      <c r="C306" s="67" t="s">
        <v>560</v>
      </c>
      <c r="D306" s="52" t="s">
        <v>41</v>
      </c>
      <c r="E306" s="106" t="s">
        <v>1062</v>
      </c>
      <c r="F306" s="51" t="s">
        <v>853</v>
      </c>
      <c r="G306" s="52" t="s">
        <v>853</v>
      </c>
      <c r="H306" s="166">
        <v>42004</v>
      </c>
      <c r="I306" s="52" t="s">
        <v>853</v>
      </c>
      <c r="J306" s="52" t="s">
        <v>853</v>
      </c>
      <c r="K306" s="52" t="s">
        <v>853</v>
      </c>
      <c r="L306" s="52" t="s">
        <v>853</v>
      </c>
      <c r="M306" s="35"/>
      <c r="N306" s="35"/>
    </row>
    <row r="307" spans="1:14" ht="98.25" customHeight="1" outlineLevel="1">
      <c r="A307" s="3" t="e">
        <f t="shared" si="11"/>
        <v>#REF!</v>
      </c>
      <c r="B307" s="51" t="s">
        <v>240</v>
      </c>
      <c r="C307" s="67" t="s">
        <v>561</v>
      </c>
      <c r="D307" s="52" t="s">
        <v>41</v>
      </c>
      <c r="E307" s="106" t="s">
        <v>1062</v>
      </c>
      <c r="F307" s="51" t="s">
        <v>853</v>
      </c>
      <c r="G307" s="52" t="s">
        <v>853</v>
      </c>
      <c r="H307" s="166">
        <v>42369</v>
      </c>
      <c r="I307" s="52" t="s">
        <v>853</v>
      </c>
      <c r="J307" s="52" t="s">
        <v>853</v>
      </c>
      <c r="K307" s="52" t="s">
        <v>853</v>
      </c>
      <c r="L307" s="52" t="s">
        <v>853</v>
      </c>
      <c r="M307" s="35"/>
      <c r="N307" s="35"/>
    </row>
    <row r="308" spans="1:14" ht="97.5" customHeight="1" outlineLevel="1">
      <c r="A308" s="3" t="e">
        <f t="shared" si="11"/>
        <v>#REF!</v>
      </c>
      <c r="B308" s="51" t="s">
        <v>241</v>
      </c>
      <c r="C308" s="67" t="s">
        <v>562</v>
      </c>
      <c r="D308" s="52" t="s">
        <v>41</v>
      </c>
      <c r="E308" s="106" t="s">
        <v>1062</v>
      </c>
      <c r="F308" s="51" t="s">
        <v>853</v>
      </c>
      <c r="G308" s="52" t="s">
        <v>853</v>
      </c>
      <c r="H308" s="166">
        <v>42004</v>
      </c>
      <c r="I308" s="52" t="s">
        <v>853</v>
      </c>
      <c r="J308" s="52" t="s">
        <v>853</v>
      </c>
      <c r="K308" s="52" t="s">
        <v>853</v>
      </c>
      <c r="L308" s="52" t="s">
        <v>853</v>
      </c>
      <c r="M308" s="35"/>
      <c r="N308" s="35"/>
    </row>
    <row r="309" spans="1:14" ht="99.75" customHeight="1" outlineLevel="1">
      <c r="A309" s="3" t="e">
        <f t="shared" si="11"/>
        <v>#REF!</v>
      </c>
      <c r="B309" s="51" t="s">
        <v>242</v>
      </c>
      <c r="C309" s="67" t="s">
        <v>563</v>
      </c>
      <c r="D309" s="52" t="s">
        <v>41</v>
      </c>
      <c r="E309" s="106" t="s">
        <v>1062</v>
      </c>
      <c r="F309" s="51" t="s">
        <v>853</v>
      </c>
      <c r="G309" s="52" t="s">
        <v>853</v>
      </c>
      <c r="H309" s="166">
        <v>42369</v>
      </c>
      <c r="I309" s="52" t="s">
        <v>853</v>
      </c>
      <c r="J309" s="52" t="s">
        <v>853</v>
      </c>
      <c r="K309" s="52" t="s">
        <v>853</v>
      </c>
      <c r="L309" s="52" t="s">
        <v>853</v>
      </c>
      <c r="M309" s="35"/>
      <c r="N309" s="35"/>
    </row>
    <row r="310" spans="1:14" ht="68.25" customHeight="1" outlineLevel="1">
      <c r="A310" s="3" t="e">
        <f t="shared" si="11"/>
        <v>#REF!</v>
      </c>
      <c r="B310" s="51" t="s">
        <v>243</v>
      </c>
      <c r="C310" s="67" t="s">
        <v>564</v>
      </c>
      <c r="D310" s="52" t="s">
        <v>41</v>
      </c>
      <c r="E310" s="106" t="s">
        <v>1062</v>
      </c>
      <c r="F310" s="51" t="s">
        <v>853</v>
      </c>
      <c r="G310" s="52" t="s">
        <v>853</v>
      </c>
      <c r="H310" s="166">
        <v>42004</v>
      </c>
      <c r="I310" s="52" t="s">
        <v>853</v>
      </c>
      <c r="J310" s="52" t="s">
        <v>853</v>
      </c>
      <c r="K310" s="52" t="s">
        <v>853</v>
      </c>
      <c r="L310" s="52" t="s">
        <v>853</v>
      </c>
      <c r="M310" s="35"/>
      <c r="N310" s="35"/>
    </row>
    <row r="311" spans="1:14" ht="76.5" outlineLevel="1">
      <c r="A311" s="3" t="e">
        <f t="shared" si="11"/>
        <v>#REF!</v>
      </c>
      <c r="B311" s="51" t="s">
        <v>244</v>
      </c>
      <c r="C311" s="67" t="s">
        <v>565</v>
      </c>
      <c r="D311" s="52" t="s">
        <v>41</v>
      </c>
      <c r="E311" s="106" t="s">
        <v>1062</v>
      </c>
      <c r="F311" s="51" t="s">
        <v>853</v>
      </c>
      <c r="G311" s="52" t="s">
        <v>853</v>
      </c>
      <c r="H311" s="166">
        <v>42369</v>
      </c>
      <c r="I311" s="52" t="s">
        <v>853</v>
      </c>
      <c r="J311" s="52" t="s">
        <v>853</v>
      </c>
      <c r="K311" s="52" t="s">
        <v>853</v>
      </c>
      <c r="L311" s="52" t="s">
        <v>853</v>
      </c>
      <c r="M311" s="35"/>
      <c r="N311" s="35"/>
    </row>
    <row r="312" spans="1:14" ht="76.5" outlineLevel="1">
      <c r="A312" s="3" t="e">
        <f t="shared" si="11"/>
        <v>#REF!</v>
      </c>
      <c r="B312" s="51" t="s">
        <v>245</v>
      </c>
      <c r="C312" s="67" t="s">
        <v>566</v>
      </c>
      <c r="D312" s="52" t="s">
        <v>41</v>
      </c>
      <c r="E312" s="106" t="s">
        <v>1062</v>
      </c>
      <c r="F312" s="51" t="s">
        <v>853</v>
      </c>
      <c r="G312" s="52" t="s">
        <v>853</v>
      </c>
      <c r="H312" s="166">
        <v>42004</v>
      </c>
      <c r="I312" s="52" t="s">
        <v>853</v>
      </c>
      <c r="J312" s="52" t="s">
        <v>853</v>
      </c>
      <c r="K312" s="52" t="s">
        <v>853</v>
      </c>
      <c r="L312" s="52" t="s">
        <v>853</v>
      </c>
      <c r="M312" s="35"/>
      <c r="N312" s="35"/>
    </row>
    <row r="313" spans="1:14" ht="76.5" outlineLevel="1">
      <c r="A313" s="3" t="e">
        <f t="shared" si="11"/>
        <v>#REF!</v>
      </c>
      <c r="B313" s="51" t="s">
        <v>246</v>
      </c>
      <c r="C313" s="67" t="s">
        <v>567</v>
      </c>
      <c r="D313" s="52" t="s">
        <v>41</v>
      </c>
      <c r="E313" s="106" t="s">
        <v>1062</v>
      </c>
      <c r="F313" s="51" t="s">
        <v>853</v>
      </c>
      <c r="G313" s="52" t="s">
        <v>853</v>
      </c>
      <c r="H313" s="166">
        <v>42369</v>
      </c>
      <c r="I313" s="52" t="s">
        <v>853</v>
      </c>
      <c r="J313" s="52" t="s">
        <v>853</v>
      </c>
      <c r="K313" s="52" t="s">
        <v>853</v>
      </c>
      <c r="L313" s="52" t="s">
        <v>853</v>
      </c>
      <c r="M313" s="35"/>
      <c r="N313" s="35"/>
    </row>
    <row r="314" spans="1:14" ht="82.5" customHeight="1" outlineLevel="1">
      <c r="A314" s="3" t="e">
        <f t="shared" si="11"/>
        <v>#REF!</v>
      </c>
      <c r="B314" s="51" t="s">
        <v>247</v>
      </c>
      <c r="C314" s="67" t="s">
        <v>568</v>
      </c>
      <c r="D314" s="52" t="s">
        <v>41</v>
      </c>
      <c r="E314" s="106" t="s">
        <v>1062</v>
      </c>
      <c r="F314" s="51" t="s">
        <v>853</v>
      </c>
      <c r="G314" s="52" t="s">
        <v>853</v>
      </c>
      <c r="H314" s="166">
        <v>42004</v>
      </c>
      <c r="I314" s="52" t="s">
        <v>853</v>
      </c>
      <c r="J314" s="52" t="s">
        <v>853</v>
      </c>
      <c r="K314" s="52" t="s">
        <v>853</v>
      </c>
      <c r="L314" s="52" t="s">
        <v>853</v>
      </c>
      <c r="M314" s="35"/>
      <c r="N314" s="35"/>
    </row>
    <row r="315" spans="1:14" ht="82.5" customHeight="1" outlineLevel="1">
      <c r="A315" s="3" t="e">
        <f t="shared" si="11"/>
        <v>#REF!</v>
      </c>
      <c r="B315" s="51" t="s">
        <v>248</v>
      </c>
      <c r="C315" s="67" t="s">
        <v>569</v>
      </c>
      <c r="D315" s="52" t="s">
        <v>41</v>
      </c>
      <c r="E315" s="106" t="s">
        <v>1062</v>
      </c>
      <c r="F315" s="51" t="s">
        <v>853</v>
      </c>
      <c r="G315" s="52" t="s">
        <v>853</v>
      </c>
      <c r="H315" s="166">
        <v>42369</v>
      </c>
      <c r="I315" s="52" t="s">
        <v>853</v>
      </c>
      <c r="J315" s="52" t="s">
        <v>853</v>
      </c>
      <c r="K315" s="52" t="s">
        <v>853</v>
      </c>
      <c r="L315" s="52" t="s">
        <v>853</v>
      </c>
      <c r="M315" s="35"/>
      <c r="N315" s="35"/>
    </row>
    <row r="316" spans="1:14" ht="69.75" customHeight="1" outlineLevel="1">
      <c r="A316" s="3" t="e">
        <f t="shared" si="11"/>
        <v>#REF!</v>
      </c>
      <c r="B316" s="51" t="s">
        <v>249</v>
      </c>
      <c r="C316" s="67" t="s">
        <v>570</v>
      </c>
      <c r="D316" s="52" t="s">
        <v>41</v>
      </c>
      <c r="E316" s="106" t="s">
        <v>1062</v>
      </c>
      <c r="F316" s="51" t="s">
        <v>853</v>
      </c>
      <c r="G316" s="52" t="s">
        <v>853</v>
      </c>
      <c r="H316" s="166">
        <v>42369</v>
      </c>
      <c r="I316" s="52" t="s">
        <v>853</v>
      </c>
      <c r="J316" s="52" t="s">
        <v>853</v>
      </c>
      <c r="K316" s="52" t="s">
        <v>853</v>
      </c>
      <c r="L316" s="52" t="s">
        <v>853</v>
      </c>
      <c r="M316" s="35"/>
      <c r="N316" s="35"/>
    </row>
    <row r="317" spans="1:14" ht="94.5" customHeight="1" outlineLevel="1">
      <c r="A317" s="3" t="e">
        <f t="shared" si="11"/>
        <v>#REF!</v>
      </c>
      <c r="B317" s="51" t="s">
        <v>250</v>
      </c>
      <c r="C317" s="67" t="s">
        <v>677</v>
      </c>
      <c r="D317" s="52" t="s">
        <v>41</v>
      </c>
      <c r="E317" s="106" t="s">
        <v>1062</v>
      </c>
      <c r="F317" s="51" t="s">
        <v>853</v>
      </c>
      <c r="G317" s="52" t="s">
        <v>853</v>
      </c>
      <c r="H317" s="166">
        <v>42004</v>
      </c>
      <c r="I317" s="52" t="s">
        <v>853</v>
      </c>
      <c r="J317" s="52" t="s">
        <v>853</v>
      </c>
      <c r="K317" s="52" t="s">
        <v>853</v>
      </c>
      <c r="L317" s="52" t="s">
        <v>853</v>
      </c>
      <c r="M317" s="35"/>
      <c r="N317" s="35"/>
    </row>
    <row r="318" spans="1:14" ht="82.5" customHeight="1" outlineLevel="1">
      <c r="A318" s="3" t="e">
        <f t="shared" si="11"/>
        <v>#REF!</v>
      </c>
      <c r="B318" s="51" t="s">
        <v>251</v>
      </c>
      <c r="C318" s="67" t="s">
        <v>571</v>
      </c>
      <c r="D318" s="52" t="s">
        <v>41</v>
      </c>
      <c r="E318" s="106" t="s">
        <v>1062</v>
      </c>
      <c r="F318" s="51" t="s">
        <v>853</v>
      </c>
      <c r="G318" s="52" t="s">
        <v>853</v>
      </c>
      <c r="H318" s="166">
        <v>42369</v>
      </c>
      <c r="I318" s="52" t="s">
        <v>853</v>
      </c>
      <c r="J318" s="52" t="s">
        <v>853</v>
      </c>
      <c r="K318" s="52" t="s">
        <v>853</v>
      </c>
      <c r="L318" s="52" t="s">
        <v>853</v>
      </c>
      <c r="M318" s="35"/>
      <c r="N318" s="35"/>
    </row>
    <row r="319" spans="1:17" ht="197.25" customHeight="1" outlineLevel="1">
      <c r="A319" s="3" t="e">
        <f t="shared" si="11"/>
        <v>#REF!</v>
      </c>
      <c r="B319" s="51" t="s">
        <v>252</v>
      </c>
      <c r="C319" s="64" t="s">
        <v>808</v>
      </c>
      <c r="D319" s="52"/>
      <c r="E319" s="106" t="s">
        <v>1063</v>
      </c>
      <c r="F319" s="70" t="s">
        <v>623</v>
      </c>
      <c r="G319" s="50">
        <v>41640</v>
      </c>
      <c r="H319" s="50">
        <v>42735</v>
      </c>
      <c r="I319" s="52" t="s">
        <v>610</v>
      </c>
      <c r="J319" s="164">
        <f>30839062.6-J324</f>
        <v>23889627</v>
      </c>
      <c r="K319" s="164">
        <v>17996079.8</v>
      </c>
      <c r="L319" s="164">
        <v>2214600</v>
      </c>
      <c r="M319" s="43"/>
      <c r="N319" s="43"/>
      <c r="O319" s="22"/>
      <c r="P319" s="22"/>
      <c r="Q319" s="22"/>
    </row>
    <row r="320" spans="1:14" ht="109.5" customHeight="1" outlineLevel="1">
      <c r="A320" s="3" t="e">
        <f t="shared" si="11"/>
        <v>#REF!</v>
      </c>
      <c r="B320" s="51" t="s">
        <v>253</v>
      </c>
      <c r="C320" s="53" t="s">
        <v>809</v>
      </c>
      <c r="D320" s="52" t="s">
        <v>38</v>
      </c>
      <c r="E320" s="106" t="s">
        <v>1063</v>
      </c>
      <c r="F320" s="50" t="s">
        <v>853</v>
      </c>
      <c r="G320" s="50" t="s">
        <v>853</v>
      </c>
      <c r="H320" s="50">
        <v>42004</v>
      </c>
      <c r="I320" s="52" t="s">
        <v>853</v>
      </c>
      <c r="J320" s="50" t="s">
        <v>853</v>
      </c>
      <c r="K320" s="51" t="s">
        <v>860</v>
      </c>
      <c r="L320" s="51" t="s">
        <v>860</v>
      </c>
      <c r="M320" s="21"/>
      <c r="N320" s="21"/>
    </row>
    <row r="321" spans="1:14" ht="98.25" customHeight="1" outlineLevel="1">
      <c r="A321" s="3" t="e">
        <f t="shared" si="11"/>
        <v>#REF!</v>
      </c>
      <c r="B321" s="51" t="s">
        <v>254</v>
      </c>
      <c r="C321" s="53" t="s">
        <v>810</v>
      </c>
      <c r="D321" s="52" t="s">
        <v>41</v>
      </c>
      <c r="E321" s="106" t="s">
        <v>1064</v>
      </c>
      <c r="F321" s="50" t="s">
        <v>853</v>
      </c>
      <c r="G321" s="50" t="s">
        <v>853</v>
      </c>
      <c r="H321" s="50">
        <v>42369</v>
      </c>
      <c r="I321" s="52" t="s">
        <v>853</v>
      </c>
      <c r="J321" s="50" t="s">
        <v>853</v>
      </c>
      <c r="K321" s="51" t="s">
        <v>860</v>
      </c>
      <c r="L321" s="51" t="s">
        <v>860</v>
      </c>
      <c r="M321" s="21"/>
      <c r="N321" s="21"/>
    </row>
    <row r="322" spans="1:14" ht="69.75" customHeight="1" outlineLevel="1">
      <c r="A322" s="3" t="e">
        <f t="shared" si="11"/>
        <v>#REF!</v>
      </c>
      <c r="B322" s="51" t="s">
        <v>255</v>
      </c>
      <c r="C322" s="53" t="s">
        <v>811</v>
      </c>
      <c r="D322" s="52" t="s">
        <v>41</v>
      </c>
      <c r="E322" s="106" t="s">
        <v>1065</v>
      </c>
      <c r="F322" s="50" t="s">
        <v>853</v>
      </c>
      <c r="G322" s="50" t="s">
        <v>853</v>
      </c>
      <c r="H322" s="50">
        <v>42369</v>
      </c>
      <c r="I322" s="52" t="s">
        <v>853</v>
      </c>
      <c r="J322" s="50" t="s">
        <v>853</v>
      </c>
      <c r="K322" s="51" t="s">
        <v>860</v>
      </c>
      <c r="L322" s="51" t="s">
        <v>860</v>
      </c>
      <c r="M322" s="21"/>
      <c r="N322" s="21"/>
    </row>
    <row r="323" spans="1:14" ht="72.75" customHeight="1" outlineLevel="1">
      <c r="A323" s="3" t="e">
        <f t="shared" si="11"/>
        <v>#REF!</v>
      </c>
      <c r="B323" s="51" t="s">
        <v>256</v>
      </c>
      <c r="C323" s="67" t="s">
        <v>812</v>
      </c>
      <c r="D323" s="52" t="s">
        <v>41</v>
      </c>
      <c r="E323" s="106" t="s">
        <v>1065</v>
      </c>
      <c r="F323" s="50" t="s">
        <v>853</v>
      </c>
      <c r="G323" s="50" t="s">
        <v>853</v>
      </c>
      <c r="H323" s="50">
        <v>42735</v>
      </c>
      <c r="I323" s="52" t="s">
        <v>853</v>
      </c>
      <c r="J323" s="50" t="s">
        <v>853</v>
      </c>
      <c r="K323" s="51" t="s">
        <v>860</v>
      </c>
      <c r="L323" s="51" t="s">
        <v>860</v>
      </c>
      <c r="M323" s="21"/>
      <c r="N323" s="21"/>
    </row>
    <row r="324" spans="1:15" ht="149.25" customHeight="1" outlineLevel="1">
      <c r="A324" s="3" t="e">
        <f t="shared" si="11"/>
        <v>#REF!</v>
      </c>
      <c r="B324" s="51" t="s">
        <v>257</v>
      </c>
      <c r="C324" s="167" t="s">
        <v>942</v>
      </c>
      <c r="D324" s="52"/>
      <c r="E324" s="106" t="s">
        <v>1066</v>
      </c>
      <c r="F324" s="70" t="s">
        <v>519</v>
      </c>
      <c r="G324" s="50">
        <v>41640</v>
      </c>
      <c r="H324" s="50">
        <v>42735</v>
      </c>
      <c r="I324" s="52" t="s">
        <v>610</v>
      </c>
      <c r="J324" s="164">
        <v>6949435.6000000015</v>
      </c>
      <c r="K324" s="164">
        <v>7172500</v>
      </c>
      <c r="L324" s="164">
        <v>7733855</v>
      </c>
      <c r="M324" s="43"/>
      <c r="N324" s="43"/>
      <c r="O324" s="43"/>
    </row>
    <row r="325" spans="1:14" ht="123" customHeight="1" outlineLevel="1">
      <c r="A325" s="3" t="e">
        <f t="shared" si="11"/>
        <v>#REF!</v>
      </c>
      <c r="B325" s="51" t="s">
        <v>258</v>
      </c>
      <c r="C325" s="53" t="s">
        <v>813</v>
      </c>
      <c r="D325" s="52"/>
      <c r="E325" s="106" t="s">
        <v>1067</v>
      </c>
      <c r="F325" s="50" t="s">
        <v>853</v>
      </c>
      <c r="G325" s="50" t="s">
        <v>853</v>
      </c>
      <c r="H325" s="50">
        <v>42004</v>
      </c>
      <c r="I325" s="52" t="s">
        <v>853</v>
      </c>
      <c r="J325" s="50" t="s">
        <v>853</v>
      </c>
      <c r="K325" s="51" t="s">
        <v>860</v>
      </c>
      <c r="L325" s="51" t="s">
        <v>860</v>
      </c>
      <c r="M325" s="21"/>
      <c r="N325" s="21"/>
    </row>
    <row r="326" spans="1:14" ht="120.75" customHeight="1" outlineLevel="1">
      <c r="A326" s="3" t="e">
        <f t="shared" si="11"/>
        <v>#REF!</v>
      </c>
      <c r="B326" s="51" t="s">
        <v>259</v>
      </c>
      <c r="C326" s="53" t="s">
        <v>814</v>
      </c>
      <c r="D326" s="52"/>
      <c r="E326" s="106" t="s">
        <v>1065</v>
      </c>
      <c r="F326" s="50" t="s">
        <v>853</v>
      </c>
      <c r="G326" s="50" t="s">
        <v>853</v>
      </c>
      <c r="H326" s="50">
        <v>42369</v>
      </c>
      <c r="I326" s="52" t="s">
        <v>853</v>
      </c>
      <c r="J326" s="50" t="s">
        <v>853</v>
      </c>
      <c r="K326" s="51" t="s">
        <v>860</v>
      </c>
      <c r="L326" s="51" t="s">
        <v>860</v>
      </c>
      <c r="M326" s="21"/>
      <c r="N326" s="21"/>
    </row>
    <row r="327" spans="1:14" ht="125.25" customHeight="1" outlineLevel="1">
      <c r="A327" s="3" t="e">
        <f aca="true" t="shared" si="12" ref="A327:A363">A326+1</f>
        <v>#REF!</v>
      </c>
      <c r="B327" s="51" t="s">
        <v>260</v>
      </c>
      <c r="C327" s="53" t="s">
        <v>815</v>
      </c>
      <c r="D327" s="52"/>
      <c r="E327" s="106" t="s">
        <v>1065</v>
      </c>
      <c r="F327" s="50" t="s">
        <v>853</v>
      </c>
      <c r="G327" s="50" t="s">
        <v>853</v>
      </c>
      <c r="H327" s="50">
        <v>42735</v>
      </c>
      <c r="I327" s="52" t="s">
        <v>853</v>
      </c>
      <c r="J327" s="52" t="s">
        <v>853</v>
      </c>
      <c r="K327" s="51" t="s">
        <v>860</v>
      </c>
      <c r="L327" s="51" t="s">
        <v>860</v>
      </c>
      <c r="M327" s="21"/>
      <c r="N327" s="21"/>
    </row>
    <row r="328" spans="1:14" ht="159.75" customHeight="1" outlineLevel="1">
      <c r="A328" s="3" t="e">
        <f t="shared" si="12"/>
        <v>#REF!</v>
      </c>
      <c r="B328" s="51" t="s">
        <v>261</v>
      </c>
      <c r="C328" s="64" t="s">
        <v>816</v>
      </c>
      <c r="D328" s="52"/>
      <c r="E328" s="106" t="s">
        <v>1068</v>
      </c>
      <c r="F328" s="51" t="s">
        <v>103</v>
      </c>
      <c r="G328" s="50">
        <v>41640</v>
      </c>
      <c r="H328" s="50">
        <v>42735</v>
      </c>
      <c r="I328" s="52" t="s">
        <v>609</v>
      </c>
      <c r="J328" s="164">
        <v>10907600.03</v>
      </c>
      <c r="K328" s="164">
        <f>9134625.5+50100</f>
        <v>9184725.5</v>
      </c>
      <c r="L328" s="164">
        <v>12978515.2</v>
      </c>
      <c r="M328" s="43"/>
      <c r="N328" s="43"/>
    </row>
    <row r="329" spans="1:14" ht="75.75" customHeight="1" outlineLevel="1">
      <c r="A329" s="3" t="e">
        <f t="shared" si="12"/>
        <v>#REF!</v>
      </c>
      <c r="B329" s="51" t="s">
        <v>262</v>
      </c>
      <c r="C329" s="53" t="s">
        <v>817</v>
      </c>
      <c r="D329" s="52"/>
      <c r="E329" s="106" t="s">
        <v>1069</v>
      </c>
      <c r="F329" s="50" t="s">
        <v>853</v>
      </c>
      <c r="G329" s="50" t="s">
        <v>853</v>
      </c>
      <c r="H329" s="50">
        <v>42004</v>
      </c>
      <c r="I329" s="52" t="s">
        <v>853</v>
      </c>
      <c r="J329" s="50" t="s">
        <v>853</v>
      </c>
      <c r="K329" s="51" t="s">
        <v>860</v>
      </c>
      <c r="L329" s="51" t="s">
        <v>860</v>
      </c>
      <c r="M329" s="21"/>
      <c r="N329" s="21"/>
    </row>
    <row r="330" spans="1:14" ht="102.75" customHeight="1" outlineLevel="1">
      <c r="A330" s="3" t="e">
        <f t="shared" si="12"/>
        <v>#REF!</v>
      </c>
      <c r="B330" s="51" t="s">
        <v>263</v>
      </c>
      <c r="C330" s="53" t="s">
        <v>655</v>
      </c>
      <c r="D330" s="52"/>
      <c r="E330" s="106" t="s">
        <v>1070</v>
      </c>
      <c r="F330" s="50" t="s">
        <v>853</v>
      </c>
      <c r="G330" s="50" t="s">
        <v>853</v>
      </c>
      <c r="H330" s="50">
        <v>42004</v>
      </c>
      <c r="I330" s="52" t="s">
        <v>853</v>
      </c>
      <c r="J330" s="50" t="s">
        <v>853</v>
      </c>
      <c r="K330" s="51" t="s">
        <v>860</v>
      </c>
      <c r="L330" s="51" t="s">
        <v>860</v>
      </c>
      <c r="M330" s="21"/>
      <c r="N330" s="21"/>
    </row>
    <row r="331" spans="1:14" ht="114.75" customHeight="1" outlineLevel="1">
      <c r="A331" s="3" t="e">
        <f t="shared" si="12"/>
        <v>#REF!</v>
      </c>
      <c r="B331" s="51" t="s">
        <v>264</v>
      </c>
      <c r="C331" s="53" t="s">
        <v>656</v>
      </c>
      <c r="D331" s="52"/>
      <c r="E331" s="106" t="s">
        <v>1071</v>
      </c>
      <c r="F331" s="50" t="s">
        <v>853</v>
      </c>
      <c r="G331" s="50" t="s">
        <v>853</v>
      </c>
      <c r="H331" s="50">
        <v>42735</v>
      </c>
      <c r="I331" s="52" t="s">
        <v>853</v>
      </c>
      <c r="J331" s="50" t="s">
        <v>853</v>
      </c>
      <c r="K331" s="51" t="s">
        <v>860</v>
      </c>
      <c r="L331" s="51" t="s">
        <v>860</v>
      </c>
      <c r="M331" s="21"/>
      <c r="N331" s="21"/>
    </row>
    <row r="332" spans="1:15" ht="223.5" customHeight="1" outlineLevel="1">
      <c r="A332" s="3" t="e">
        <f t="shared" si="12"/>
        <v>#REF!</v>
      </c>
      <c r="B332" s="51" t="s">
        <v>265</v>
      </c>
      <c r="C332" s="64" t="s">
        <v>943</v>
      </c>
      <c r="D332" s="52"/>
      <c r="E332" s="106" t="s">
        <v>520</v>
      </c>
      <c r="F332" s="168" t="s">
        <v>967</v>
      </c>
      <c r="G332" s="50">
        <v>41640</v>
      </c>
      <c r="H332" s="50">
        <v>42735</v>
      </c>
      <c r="I332" s="52" t="s">
        <v>680</v>
      </c>
      <c r="J332" s="164">
        <v>496541.2</v>
      </c>
      <c r="K332" s="164">
        <v>514045</v>
      </c>
      <c r="L332" s="164">
        <v>539315</v>
      </c>
      <c r="M332" s="43"/>
      <c r="N332" s="43"/>
      <c r="O332" s="22"/>
    </row>
    <row r="333" spans="1:14" ht="111.75" customHeight="1" outlineLevel="1">
      <c r="A333" s="3" t="e">
        <f t="shared" si="12"/>
        <v>#REF!</v>
      </c>
      <c r="B333" s="51" t="s">
        <v>266</v>
      </c>
      <c r="C333" s="53" t="s">
        <v>818</v>
      </c>
      <c r="D333" s="52" t="s">
        <v>1013</v>
      </c>
      <c r="E333" s="106" t="s">
        <v>520</v>
      </c>
      <c r="F333" s="50" t="s">
        <v>853</v>
      </c>
      <c r="G333" s="50" t="s">
        <v>853</v>
      </c>
      <c r="H333" s="50">
        <v>42369</v>
      </c>
      <c r="I333" s="52" t="s">
        <v>853</v>
      </c>
      <c r="J333" s="108" t="s">
        <v>853</v>
      </c>
      <c r="K333" s="51" t="s">
        <v>860</v>
      </c>
      <c r="L333" s="51" t="s">
        <v>860</v>
      </c>
      <c r="M333" s="21"/>
      <c r="N333" s="21"/>
    </row>
    <row r="334" spans="1:14" ht="74.25" customHeight="1" outlineLevel="1">
      <c r="A334" s="3" t="e">
        <f t="shared" si="12"/>
        <v>#REF!</v>
      </c>
      <c r="B334" s="51" t="s">
        <v>267</v>
      </c>
      <c r="C334" s="53" t="s">
        <v>819</v>
      </c>
      <c r="D334" s="52" t="s">
        <v>1013</v>
      </c>
      <c r="E334" s="106" t="s">
        <v>520</v>
      </c>
      <c r="F334" s="50" t="s">
        <v>853</v>
      </c>
      <c r="G334" s="50" t="s">
        <v>853</v>
      </c>
      <c r="H334" s="50">
        <v>42369</v>
      </c>
      <c r="I334" s="52" t="s">
        <v>853</v>
      </c>
      <c r="J334" s="108" t="s">
        <v>853</v>
      </c>
      <c r="K334" s="51" t="s">
        <v>860</v>
      </c>
      <c r="L334" s="51" t="s">
        <v>860</v>
      </c>
      <c r="M334" s="21"/>
      <c r="N334" s="21"/>
    </row>
    <row r="335" spans="1:14" ht="255" customHeight="1" outlineLevel="1">
      <c r="A335" s="3" t="e">
        <f t="shared" si="12"/>
        <v>#REF!</v>
      </c>
      <c r="B335" s="51" t="s">
        <v>268</v>
      </c>
      <c r="C335" s="64" t="s">
        <v>944</v>
      </c>
      <c r="D335" s="52"/>
      <c r="E335" s="106" t="s">
        <v>1072</v>
      </c>
      <c r="F335" s="70" t="s">
        <v>958</v>
      </c>
      <c r="G335" s="50">
        <v>41640</v>
      </c>
      <c r="H335" s="50">
        <v>42735</v>
      </c>
      <c r="I335" s="52" t="s">
        <v>651</v>
      </c>
      <c r="J335" s="164">
        <f>4317844-J332</f>
        <v>3821302.8</v>
      </c>
      <c r="K335" s="164">
        <f>3909630-K332</f>
        <v>3395585</v>
      </c>
      <c r="L335" s="164">
        <f>22422390.5-L332</f>
        <v>21883075.5</v>
      </c>
      <c r="M335" s="43"/>
      <c r="N335" s="43"/>
    </row>
    <row r="336" spans="1:14" ht="84" customHeight="1" outlineLevel="1">
      <c r="A336" s="3" t="e">
        <f t="shared" si="12"/>
        <v>#REF!</v>
      </c>
      <c r="B336" s="51" t="s">
        <v>269</v>
      </c>
      <c r="C336" s="53" t="s">
        <v>820</v>
      </c>
      <c r="D336" s="52"/>
      <c r="E336" s="106" t="s">
        <v>1073</v>
      </c>
      <c r="F336" s="50" t="s">
        <v>853</v>
      </c>
      <c r="G336" s="50" t="s">
        <v>853</v>
      </c>
      <c r="H336" s="50">
        <v>42004</v>
      </c>
      <c r="I336" s="51" t="s">
        <v>860</v>
      </c>
      <c r="J336" s="51" t="s">
        <v>860</v>
      </c>
      <c r="K336" s="51" t="s">
        <v>860</v>
      </c>
      <c r="L336" s="51" t="s">
        <v>860</v>
      </c>
      <c r="M336" s="21"/>
      <c r="N336" s="21"/>
    </row>
    <row r="337" spans="1:14" ht="87.75" customHeight="1" outlineLevel="1">
      <c r="A337" s="3" t="e">
        <f t="shared" si="12"/>
        <v>#REF!</v>
      </c>
      <c r="B337" s="51" t="s">
        <v>270</v>
      </c>
      <c r="C337" s="53" t="s">
        <v>821</v>
      </c>
      <c r="D337" s="52"/>
      <c r="E337" s="106" t="s">
        <v>1074</v>
      </c>
      <c r="F337" s="50" t="s">
        <v>853</v>
      </c>
      <c r="G337" s="50" t="s">
        <v>853</v>
      </c>
      <c r="H337" s="50">
        <v>42369</v>
      </c>
      <c r="I337" s="52" t="s">
        <v>853</v>
      </c>
      <c r="J337" s="50" t="s">
        <v>853</v>
      </c>
      <c r="K337" s="51" t="s">
        <v>860</v>
      </c>
      <c r="L337" s="51" t="s">
        <v>860</v>
      </c>
      <c r="M337" s="21"/>
      <c r="N337" s="21"/>
    </row>
    <row r="338" spans="1:14" ht="85.5" customHeight="1" outlineLevel="1">
      <c r="A338" s="3" t="e">
        <f t="shared" si="12"/>
        <v>#REF!</v>
      </c>
      <c r="B338" s="51" t="s">
        <v>271</v>
      </c>
      <c r="C338" s="53" t="s">
        <v>822</v>
      </c>
      <c r="D338" s="52"/>
      <c r="E338" s="106" t="s">
        <v>1074</v>
      </c>
      <c r="F338" s="50" t="s">
        <v>853</v>
      </c>
      <c r="G338" s="50" t="s">
        <v>853</v>
      </c>
      <c r="H338" s="50">
        <v>42735</v>
      </c>
      <c r="I338" s="52" t="s">
        <v>853</v>
      </c>
      <c r="J338" s="52" t="s">
        <v>853</v>
      </c>
      <c r="K338" s="51" t="s">
        <v>860</v>
      </c>
      <c r="L338" s="51" t="s">
        <v>860</v>
      </c>
      <c r="M338" s="21"/>
      <c r="N338" s="21"/>
    </row>
    <row r="339" spans="1:14" ht="77.25" customHeight="1" outlineLevel="1">
      <c r="A339" s="3" t="e">
        <f t="shared" si="12"/>
        <v>#REF!</v>
      </c>
      <c r="B339" s="51" t="s">
        <v>272</v>
      </c>
      <c r="C339" s="53" t="s">
        <v>823</v>
      </c>
      <c r="D339" s="52"/>
      <c r="E339" s="106" t="s">
        <v>1075</v>
      </c>
      <c r="F339" s="50" t="s">
        <v>853</v>
      </c>
      <c r="G339" s="50" t="s">
        <v>853</v>
      </c>
      <c r="H339" s="50">
        <v>42004</v>
      </c>
      <c r="I339" s="52" t="s">
        <v>853</v>
      </c>
      <c r="J339" s="50" t="s">
        <v>853</v>
      </c>
      <c r="K339" s="51" t="s">
        <v>860</v>
      </c>
      <c r="L339" s="51" t="s">
        <v>860</v>
      </c>
      <c r="M339" s="21"/>
      <c r="N339" s="21"/>
    </row>
    <row r="340" spans="1:14" ht="73.5" customHeight="1" outlineLevel="1">
      <c r="A340" s="3" t="e">
        <f t="shared" si="12"/>
        <v>#REF!</v>
      </c>
      <c r="B340" s="51" t="s">
        <v>273</v>
      </c>
      <c r="C340" s="53" t="s">
        <v>824</v>
      </c>
      <c r="D340" s="52"/>
      <c r="E340" s="106" t="s">
        <v>1075</v>
      </c>
      <c r="F340" s="50" t="s">
        <v>853</v>
      </c>
      <c r="G340" s="50" t="s">
        <v>853</v>
      </c>
      <c r="H340" s="50">
        <v>42369</v>
      </c>
      <c r="I340" s="52" t="s">
        <v>853</v>
      </c>
      <c r="J340" s="50" t="s">
        <v>853</v>
      </c>
      <c r="K340" s="51" t="s">
        <v>860</v>
      </c>
      <c r="L340" s="51" t="s">
        <v>860</v>
      </c>
      <c r="M340" s="21"/>
      <c r="N340" s="21"/>
    </row>
    <row r="341" spans="1:14" ht="73.5" customHeight="1" outlineLevel="1">
      <c r="A341" s="3" t="e">
        <f t="shared" si="12"/>
        <v>#REF!</v>
      </c>
      <c r="B341" s="51" t="s">
        <v>274</v>
      </c>
      <c r="C341" s="53" t="s">
        <v>825</v>
      </c>
      <c r="D341" s="52"/>
      <c r="E341" s="106" t="s">
        <v>1075</v>
      </c>
      <c r="F341" s="50" t="s">
        <v>853</v>
      </c>
      <c r="G341" s="50" t="s">
        <v>853</v>
      </c>
      <c r="H341" s="50">
        <v>42735</v>
      </c>
      <c r="I341" s="52" t="s">
        <v>853</v>
      </c>
      <c r="J341" s="50" t="s">
        <v>853</v>
      </c>
      <c r="K341" s="51" t="s">
        <v>860</v>
      </c>
      <c r="L341" s="51" t="s">
        <v>860</v>
      </c>
      <c r="M341" s="21"/>
      <c r="N341" s="21"/>
    </row>
    <row r="342" spans="1:14" ht="75" customHeight="1" outlineLevel="1">
      <c r="A342" s="3" t="e">
        <f t="shared" si="12"/>
        <v>#REF!</v>
      </c>
      <c r="B342" s="51" t="s">
        <v>275</v>
      </c>
      <c r="C342" s="53" t="s">
        <v>826</v>
      </c>
      <c r="D342" s="52"/>
      <c r="E342" s="106" t="s">
        <v>1076</v>
      </c>
      <c r="F342" s="50" t="s">
        <v>853</v>
      </c>
      <c r="G342" s="50" t="s">
        <v>853</v>
      </c>
      <c r="H342" s="50">
        <v>42369</v>
      </c>
      <c r="I342" s="52" t="s">
        <v>853</v>
      </c>
      <c r="J342" s="50" t="s">
        <v>853</v>
      </c>
      <c r="K342" s="51" t="s">
        <v>860</v>
      </c>
      <c r="L342" s="51" t="s">
        <v>860</v>
      </c>
      <c r="M342" s="21"/>
      <c r="N342" s="21"/>
    </row>
    <row r="343" spans="1:14" ht="86.25" customHeight="1" outlineLevel="1">
      <c r="A343" s="3" t="e">
        <f t="shared" si="12"/>
        <v>#REF!</v>
      </c>
      <c r="B343" s="51" t="s">
        <v>276</v>
      </c>
      <c r="C343" s="53" t="s">
        <v>827</v>
      </c>
      <c r="D343" s="52"/>
      <c r="E343" s="106" t="s">
        <v>1070</v>
      </c>
      <c r="F343" s="50" t="s">
        <v>853</v>
      </c>
      <c r="G343" s="50" t="s">
        <v>853</v>
      </c>
      <c r="H343" s="50">
        <v>42369</v>
      </c>
      <c r="I343" s="52" t="s">
        <v>853</v>
      </c>
      <c r="J343" s="50" t="s">
        <v>853</v>
      </c>
      <c r="K343" s="51" t="s">
        <v>860</v>
      </c>
      <c r="L343" s="51" t="s">
        <v>860</v>
      </c>
      <c r="M343" s="21"/>
      <c r="N343" s="21"/>
    </row>
    <row r="344" spans="1:14" ht="85.5" customHeight="1" outlineLevel="1">
      <c r="A344" s="3" t="e">
        <f t="shared" si="12"/>
        <v>#REF!</v>
      </c>
      <c r="B344" s="51" t="s">
        <v>277</v>
      </c>
      <c r="C344" s="67" t="s">
        <v>698</v>
      </c>
      <c r="D344" s="52"/>
      <c r="E344" s="106" t="s">
        <v>650</v>
      </c>
      <c r="F344" s="50" t="s">
        <v>853</v>
      </c>
      <c r="G344" s="50" t="s">
        <v>853</v>
      </c>
      <c r="H344" s="50">
        <v>42735</v>
      </c>
      <c r="I344" s="52" t="s">
        <v>853</v>
      </c>
      <c r="J344" s="50" t="s">
        <v>853</v>
      </c>
      <c r="K344" s="51" t="s">
        <v>860</v>
      </c>
      <c r="L344" s="51" t="s">
        <v>860</v>
      </c>
      <c r="M344" s="21"/>
      <c r="N344" s="21"/>
    </row>
    <row r="345" spans="1:14" ht="81.75" customHeight="1" outlineLevel="1">
      <c r="A345" s="3" t="e">
        <f t="shared" si="12"/>
        <v>#REF!</v>
      </c>
      <c r="B345" s="51" t="s">
        <v>278</v>
      </c>
      <c r="C345" s="134" t="s">
        <v>978</v>
      </c>
      <c r="D345" s="52"/>
      <c r="E345" s="106" t="s">
        <v>1077</v>
      </c>
      <c r="F345" s="50" t="s">
        <v>977</v>
      </c>
      <c r="G345" s="166">
        <v>41275</v>
      </c>
      <c r="H345" s="166">
        <v>42735</v>
      </c>
      <c r="I345" s="52" t="s">
        <v>1024</v>
      </c>
      <c r="J345" s="108">
        <v>3090700</v>
      </c>
      <c r="K345" s="108">
        <v>10750500</v>
      </c>
      <c r="L345" s="108">
        <v>9106200</v>
      </c>
      <c r="M345" s="34"/>
      <c r="N345" s="34"/>
    </row>
    <row r="346" spans="1:14" ht="81.75" customHeight="1" outlineLevel="1">
      <c r="A346" s="3" t="e">
        <f t="shared" si="12"/>
        <v>#REF!</v>
      </c>
      <c r="B346" s="51" t="s">
        <v>279</v>
      </c>
      <c r="C346" s="169" t="s">
        <v>67</v>
      </c>
      <c r="D346" s="52"/>
      <c r="E346" s="106" t="s">
        <v>1064</v>
      </c>
      <c r="F346" s="50" t="s">
        <v>853</v>
      </c>
      <c r="G346" s="50" t="s">
        <v>853</v>
      </c>
      <c r="H346" s="50">
        <v>42004</v>
      </c>
      <c r="I346" s="52" t="s">
        <v>853</v>
      </c>
      <c r="J346" s="50" t="s">
        <v>853</v>
      </c>
      <c r="K346" s="51" t="s">
        <v>860</v>
      </c>
      <c r="L346" s="51" t="s">
        <v>860</v>
      </c>
      <c r="M346" s="21"/>
      <c r="N346" s="21"/>
    </row>
    <row r="347" spans="1:14" ht="81.75" customHeight="1" outlineLevel="1">
      <c r="A347" s="3" t="e">
        <f t="shared" si="12"/>
        <v>#REF!</v>
      </c>
      <c r="B347" s="51" t="s">
        <v>280</v>
      </c>
      <c r="C347" s="169" t="s">
        <v>68</v>
      </c>
      <c r="D347" s="52"/>
      <c r="E347" s="106" t="s">
        <v>1064</v>
      </c>
      <c r="F347" s="50" t="s">
        <v>853</v>
      </c>
      <c r="G347" s="50" t="s">
        <v>853</v>
      </c>
      <c r="H347" s="50">
        <v>42369</v>
      </c>
      <c r="I347" s="52" t="s">
        <v>853</v>
      </c>
      <c r="J347" s="50" t="s">
        <v>853</v>
      </c>
      <c r="K347" s="51" t="s">
        <v>860</v>
      </c>
      <c r="L347" s="51" t="s">
        <v>860</v>
      </c>
      <c r="M347" s="21"/>
      <c r="N347" s="21"/>
    </row>
    <row r="348" spans="1:14" ht="81.75" customHeight="1" outlineLevel="1">
      <c r="A348" s="3" t="e">
        <f t="shared" si="12"/>
        <v>#REF!</v>
      </c>
      <c r="B348" s="51" t="s">
        <v>281</v>
      </c>
      <c r="C348" s="169" t="s">
        <v>69</v>
      </c>
      <c r="D348" s="52"/>
      <c r="E348" s="106" t="s">
        <v>1064</v>
      </c>
      <c r="F348" s="50" t="s">
        <v>853</v>
      </c>
      <c r="G348" s="50" t="s">
        <v>853</v>
      </c>
      <c r="H348" s="50">
        <v>42735</v>
      </c>
      <c r="I348" s="52" t="s">
        <v>853</v>
      </c>
      <c r="J348" s="50" t="s">
        <v>853</v>
      </c>
      <c r="K348" s="51" t="s">
        <v>860</v>
      </c>
      <c r="L348" s="51" t="s">
        <v>860</v>
      </c>
      <c r="M348" s="21"/>
      <c r="N348" s="21"/>
    </row>
    <row r="349" spans="1:14" ht="108" customHeight="1" outlineLevel="1">
      <c r="A349" s="3" t="e">
        <f t="shared" si="12"/>
        <v>#REF!</v>
      </c>
      <c r="B349" s="51" t="s">
        <v>282</v>
      </c>
      <c r="C349" s="114" t="s">
        <v>994</v>
      </c>
      <c r="D349" s="54"/>
      <c r="E349" s="106" t="s">
        <v>932</v>
      </c>
      <c r="F349" s="51" t="s">
        <v>678</v>
      </c>
      <c r="G349" s="50">
        <v>41640</v>
      </c>
      <c r="H349" s="50">
        <v>42735</v>
      </c>
      <c r="I349" s="52" t="s">
        <v>611</v>
      </c>
      <c r="J349" s="108">
        <v>91295326.2</v>
      </c>
      <c r="K349" s="108">
        <v>109703067.2</v>
      </c>
      <c r="L349" s="108">
        <v>106685197.5</v>
      </c>
      <c r="M349" s="34"/>
      <c r="N349" s="34"/>
    </row>
    <row r="350" spans="1:14" ht="75.75" customHeight="1" outlineLevel="1">
      <c r="A350" s="3" t="e">
        <f t="shared" si="12"/>
        <v>#REF!</v>
      </c>
      <c r="B350" s="51" t="s">
        <v>283</v>
      </c>
      <c r="C350" s="53" t="s">
        <v>828</v>
      </c>
      <c r="D350" s="52" t="s">
        <v>42</v>
      </c>
      <c r="E350" s="106" t="s">
        <v>932</v>
      </c>
      <c r="F350" s="50" t="s">
        <v>853</v>
      </c>
      <c r="G350" s="50" t="s">
        <v>853</v>
      </c>
      <c r="H350" s="50">
        <v>42338</v>
      </c>
      <c r="I350" s="50" t="s">
        <v>853</v>
      </c>
      <c r="J350" s="50" t="s">
        <v>853</v>
      </c>
      <c r="K350" s="51" t="s">
        <v>860</v>
      </c>
      <c r="L350" s="51" t="s">
        <v>860</v>
      </c>
      <c r="M350" s="21"/>
      <c r="N350" s="21"/>
    </row>
    <row r="351" spans="1:14" ht="78" customHeight="1" outlineLevel="1">
      <c r="A351" s="3" t="e">
        <f t="shared" si="12"/>
        <v>#REF!</v>
      </c>
      <c r="B351" s="51" t="s">
        <v>284</v>
      </c>
      <c r="C351" s="53" t="s">
        <v>829</v>
      </c>
      <c r="D351" s="52" t="s">
        <v>39</v>
      </c>
      <c r="E351" s="106" t="s">
        <v>932</v>
      </c>
      <c r="F351" s="50" t="s">
        <v>853</v>
      </c>
      <c r="G351" s="50" t="s">
        <v>853</v>
      </c>
      <c r="H351" s="50">
        <v>42369</v>
      </c>
      <c r="I351" s="50" t="s">
        <v>853</v>
      </c>
      <c r="J351" s="50" t="s">
        <v>853</v>
      </c>
      <c r="K351" s="51" t="s">
        <v>860</v>
      </c>
      <c r="L351" s="51" t="s">
        <v>860</v>
      </c>
      <c r="M351" s="21"/>
      <c r="N351" s="21"/>
    </row>
    <row r="352" spans="1:14" ht="78.75" customHeight="1" outlineLevel="1">
      <c r="A352" s="3" t="e">
        <f t="shared" si="12"/>
        <v>#REF!</v>
      </c>
      <c r="B352" s="51" t="s">
        <v>285</v>
      </c>
      <c r="C352" s="53" t="s">
        <v>622</v>
      </c>
      <c r="D352" s="52" t="s">
        <v>39</v>
      </c>
      <c r="E352" s="106" t="s">
        <v>932</v>
      </c>
      <c r="F352" s="50" t="s">
        <v>853</v>
      </c>
      <c r="G352" s="50" t="s">
        <v>853</v>
      </c>
      <c r="H352" s="50">
        <v>42370</v>
      </c>
      <c r="I352" s="50" t="s">
        <v>853</v>
      </c>
      <c r="J352" s="50" t="s">
        <v>853</v>
      </c>
      <c r="K352" s="51" t="s">
        <v>860</v>
      </c>
      <c r="L352" s="51" t="s">
        <v>860</v>
      </c>
      <c r="M352" s="21"/>
      <c r="N352" s="21"/>
    </row>
    <row r="353" spans="1:14" ht="85.5" customHeight="1" outlineLevel="1">
      <c r="A353" s="3" t="e">
        <f t="shared" si="12"/>
        <v>#REF!</v>
      </c>
      <c r="B353" s="51" t="s">
        <v>286</v>
      </c>
      <c r="C353" s="53" t="s">
        <v>830</v>
      </c>
      <c r="D353" s="52" t="s">
        <v>41</v>
      </c>
      <c r="E353" s="55" t="s">
        <v>933</v>
      </c>
      <c r="F353" s="50" t="s">
        <v>853</v>
      </c>
      <c r="G353" s="50" t="s">
        <v>853</v>
      </c>
      <c r="H353" s="50">
        <v>42735</v>
      </c>
      <c r="I353" s="50" t="s">
        <v>853</v>
      </c>
      <c r="J353" s="50" t="s">
        <v>853</v>
      </c>
      <c r="K353" s="51" t="s">
        <v>860</v>
      </c>
      <c r="L353" s="51" t="s">
        <v>860</v>
      </c>
      <c r="M353" s="21"/>
      <c r="N353" s="21"/>
    </row>
    <row r="354" spans="1:14" ht="72" customHeight="1" outlineLevel="1">
      <c r="A354" s="3" t="e">
        <f t="shared" si="12"/>
        <v>#REF!</v>
      </c>
      <c r="B354" s="51" t="s">
        <v>287</v>
      </c>
      <c r="C354" s="53" t="s">
        <v>104</v>
      </c>
      <c r="D354" s="52" t="s">
        <v>39</v>
      </c>
      <c r="E354" s="106" t="s">
        <v>934</v>
      </c>
      <c r="F354" s="50" t="s">
        <v>853</v>
      </c>
      <c r="G354" s="50" t="s">
        <v>853</v>
      </c>
      <c r="H354" s="50">
        <v>41973</v>
      </c>
      <c r="I354" s="50" t="s">
        <v>853</v>
      </c>
      <c r="J354" s="50" t="s">
        <v>853</v>
      </c>
      <c r="K354" s="51" t="s">
        <v>860</v>
      </c>
      <c r="L354" s="51" t="s">
        <v>860</v>
      </c>
      <c r="M354" s="21"/>
      <c r="N354" s="21"/>
    </row>
    <row r="355" spans="1:14" ht="69" customHeight="1" outlineLevel="1">
      <c r="A355" s="3" t="e">
        <f t="shared" si="12"/>
        <v>#REF!</v>
      </c>
      <c r="B355" s="51" t="s">
        <v>288</v>
      </c>
      <c r="C355" s="53" t="s">
        <v>831</v>
      </c>
      <c r="D355" s="52" t="s">
        <v>1013</v>
      </c>
      <c r="E355" s="106" t="s">
        <v>934</v>
      </c>
      <c r="F355" s="50" t="s">
        <v>853</v>
      </c>
      <c r="G355" s="50" t="s">
        <v>853</v>
      </c>
      <c r="H355" s="50">
        <v>42369</v>
      </c>
      <c r="I355" s="50" t="s">
        <v>853</v>
      </c>
      <c r="J355" s="50" t="s">
        <v>853</v>
      </c>
      <c r="K355" s="51" t="s">
        <v>860</v>
      </c>
      <c r="L355" s="51" t="s">
        <v>860</v>
      </c>
      <c r="M355" s="21"/>
      <c r="N355" s="21"/>
    </row>
    <row r="356" spans="1:14" ht="76.5" outlineLevel="1">
      <c r="A356" s="3" t="e">
        <f t="shared" si="12"/>
        <v>#REF!</v>
      </c>
      <c r="B356" s="51" t="s">
        <v>289</v>
      </c>
      <c r="C356" s="65" t="s">
        <v>98</v>
      </c>
      <c r="D356" s="52" t="s">
        <v>41</v>
      </c>
      <c r="E356" s="55" t="s">
        <v>933</v>
      </c>
      <c r="F356" s="50" t="s">
        <v>853</v>
      </c>
      <c r="G356" s="50" t="s">
        <v>853</v>
      </c>
      <c r="H356" s="50">
        <v>41912</v>
      </c>
      <c r="I356" s="50" t="s">
        <v>853</v>
      </c>
      <c r="J356" s="50" t="s">
        <v>853</v>
      </c>
      <c r="K356" s="51" t="s">
        <v>860</v>
      </c>
      <c r="L356" s="51" t="s">
        <v>860</v>
      </c>
      <c r="M356" s="21"/>
      <c r="N356" s="21"/>
    </row>
    <row r="357" spans="1:14" ht="76.5" outlineLevel="1">
      <c r="A357" s="3" t="e">
        <f t="shared" si="12"/>
        <v>#REF!</v>
      </c>
      <c r="B357" s="51" t="s">
        <v>290</v>
      </c>
      <c r="C357" s="65" t="s">
        <v>832</v>
      </c>
      <c r="D357" s="52" t="s">
        <v>41</v>
      </c>
      <c r="E357" s="55" t="s">
        <v>933</v>
      </c>
      <c r="F357" s="50" t="s">
        <v>853</v>
      </c>
      <c r="G357" s="50" t="s">
        <v>853</v>
      </c>
      <c r="H357" s="51" t="s">
        <v>989</v>
      </c>
      <c r="I357" s="50" t="s">
        <v>853</v>
      </c>
      <c r="J357" s="50" t="s">
        <v>853</v>
      </c>
      <c r="K357" s="51" t="s">
        <v>860</v>
      </c>
      <c r="L357" s="51" t="s">
        <v>860</v>
      </c>
      <c r="M357" s="21"/>
      <c r="N357" s="21"/>
    </row>
    <row r="358" spans="1:14" ht="76.5" outlineLevel="1">
      <c r="A358" s="3" t="e">
        <f t="shared" si="12"/>
        <v>#REF!</v>
      </c>
      <c r="B358" s="51" t="s">
        <v>291</v>
      </c>
      <c r="C358" s="92" t="s">
        <v>833</v>
      </c>
      <c r="D358" s="52" t="s">
        <v>41</v>
      </c>
      <c r="E358" s="55" t="s">
        <v>933</v>
      </c>
      <c r="F358" s="50" t="s">
        <v>853</v>
      </c>
      <c r="G358" s="50" t="s">
        <v>853</v>
      </c>
      <c r="H358" s="51" t="s">
        <v>990</v>
      </c>
      <c r="I358" s="50" t="s">
        <v>853</v>
      </c>
      <c r="J358" s="50" t="s">
        <v>853</v>
      </c>
      <c r="K358" s="51" t="s">
        <v>860</v>
      </c>
      <c r="L358" s="51" t="s">
        <v>860</v>
      </c>
      <c r="M358" s="21"/>
      <c r="N358" s="21"/>
    </row>
    <row r="359" spans="1:14" ht="76.5" outlineLevel="1">
      <c r="A359" s="3" t="e">
        <f t="shared" si="12"/>
        <v>#REF!</v>
      </c>
      <c r="B359" s="51" t="s">
        <v>292</v>
      </c>
      <c r="C359" s="92" t="s">
        <v>834</v>
      </c>
      <c r="D359" s="52" t="s">
        <v>41</v>
      </c>
      <c r="E359" s="55" t="s">
        <v>933</v>
      </c>
      <c r="F359" s="50" t="s">
        <v>853</v>
      </c>
      <c r="G359" s="50" t="s">
        <v>853</v>
      </c>
      <c r="H359" s="102" t="s">
        <v>526</v>
      </c>
      <c r="I359" s="50" t="s">
        <v>853</v>
      </c>
      <c r="J359" s="50" t="s">
        <v>853</v>
      </c>
      <c r="K359" s="51" t="s">
        <v>860</v>
      </c>
      <c r="L359" s="51" t="s">
        <v>860</v>
      </c>
      <c r="M359" s="21"/>
      <c r="N359" s="21"/>
    </row>
    <row r="360" spans="1:14" ht="58.5" customHeight="1" outlineLevel="1">
      <c r="A360" s="3" t="e">
        <f t="shared" si="12"/>
        <v>#REF!</v>
      </c>
      <c r="B360" s="51" t="s">
        <v>293</v>
      </c>
      <c r="C360" s="170" t="s">
        <v>835</v>
      </c>
      <c r="D360" s="52" t="s">
        <v>41</v>
      </c>
      <c r="E360" s="126" t="s">
        <v>935</v>
      </c>
      <c r="F360" s="50" t="s">
        <v>853</v>
      </c>
      <c r="G360" s="50" t="s">
        <v>853</v>
      </c>
      <c r="H360" s="102" t="s">
        <v>991</v>
      </c>
      <c r="I360" s="50" t="s">
        <v>853</v>
      </c>
      <c r="J360" s="50" t="s">
        <v>853</v>
      </c>
      <c r="K360" s="51" t="s">
        <v>860</v>
      </c>
      <c r="L360" s="51" t="s">
        <v>860</v>
      </c>
      <c r="M360" s="21"/>
      <c r="N360" s="21"/>
    </row>
    <row r="361" spans="1:14" ht="51" outlineLevel="1">
      <c r="A361" s="3" t="e">
        <f t="shared" si="12"/>
        <v>#REF!</v>
      </c>
      <c r="B361" s="51" t="s">
        <v>294</v>
      </c>
      <c r="C361" s="170" t="s">
        <v>836</v>
      </c>
      <c r="D361" s="52" t="s">
        <v>43</v>
      </c>
      <c r="E361" s="126" t="s">
        <v>935</v>
      </c>
      <c r="F361" s="50" t="s">
        <v>853</v>
      </c>
      <c r="G361" s="50" t="s">
        <v>853</v>
      </c>
      <c r="H361" s="102" t="s">
        <v>991</v>
      </c>
      <c r="I361" s="50" t="s">
        <v>853</v>
      </c>
      <c r="J361" s="50" t="s">
        <v>853</v>
      </c>
      <c r="K361" s="51" t="s">
        <v>860</v>
      </c>
      <c r="L361" s="51" t="s">
        <v>860</v>
      </c>
      <c r="M361" s="21"/>
      <c r="N361" s="21"/>
    </row>
    <row r="362" spans="1:14" ht="71.25" customHeight="1" outlineLevel="1">
      <c r="A362" s="3" t="e">
        <f t="shared" si="12"/>
        <v>#REF!</v>
      </c>
      <c r="B362" s="51" t="s">
        <v>295</v>
      </c>
      <c r="C362" s="170" t="s">
        <v>837</v>
      </c>
      <c r="D362" s="52" t="s">
        <v>38</v>
      </c>
      <c r="E362" s="65" t="s">
        <v>935</v>
      </c>
      <c r="F362" s="50" t="s">
        <v>853</v>
      </c>
      <c r="G362" s="50" t="s">
        <v>853</v>
      </c>
      <c r="H362" s="94">
        <v>42573</v>
      </c>
      <c r="I362" s="50" t="s">
        <v>853</v>
      </c>
      <c r="J362" s="50" t="s">
        <v>853</v>
      </c>
      <c r="K362" s="51" t="s">
        <v>860</v>
      </c>
      <c r="L362" s="51" t="s">
        <v>860</v>
      </c>
      <c r="M362" s="21"/>
      <c r="N362" s="21"/>
    </row>
    <row r="363" spans="1:14" ht="83.25" customHeight="1" outlineLevel="1">
      <c r="A363" s="3" t="e">
        <f t="shared" si="12"/>
        <v>#REF!</v>
      </c>
      <c r="B363" s="51" t="s">
        <v>296</v>
      </c>
      <c r="C363" s="171" t="s">
        <v>838</v>
      </c>
      <c r="D363" s="52" t="s">
        <v>41</v>
      </c>
      <c r="E363" s="65" t="s">
        <v>935</v>
      </c>
      <c r="F363" s="50" t="s">
        <v>853</v>
      </c>
      <c r="G363" s="50" t="s">
        <v>853</v>
      </c>
      <c r="H363" s="102" t="s">
        <v>989</v>
      </c>
      <c r="I363" s="50" t="s">
        <v>853</v>
      </c>
      <c r="J363" s="50" t="s">
        <v>853</v>
      </c>
      <c r="K363" s="51" t="s">
        <v>860</v>
      </c>
      <c r="L363" s="51" t="s">
        <v>860</v>
      </c>
      <c r="M363" s="21"/>
      <c r="N363" s="21"/>
    </row>
    <row r="364" spans="2:14" ht="30.75" customHeight="1">
      <c r="B364" s="190" t="s">
        <v>912</v>
      </c>
      <c r="C364" s="191"/>
      <c r="D364" s="191"/>
      <c r="E364" s="191"/>
      <c r="F364" s="191"/>
      <c r="G364" s="191"/>
      <c r="H364" s="191"/>
      <c r="I364" s="192"/>
      <c r="J364" s="172"/>
      <c r="K364" s="172"/>
      <c r="L364" s="172"/>
      <c r="M364" s="42"/>
      <c r="N364" s="42"/>
    </row>
    <row r="365" spans="1:14" ht="68.25" customHeight="1" outlineLevel="1">
      <c r="A365" s="3" t="e">
        <f>A363+1</f>
        <v>#REF!</v>
      </c>
      <c r="B365" s="51" t="s">
        <v>297</v>
      </c>
      <c r="C365" s="114" t="s">
        <v>572</v>
      </c>
      <c r="D365" s="52"/>
      <c r="E365" s="65" t="s">
        <v>1078</v>
      </c>
      <c r="F365" s="51" t="s">
        <v>631</v>
      </c>
      <c r="G365" s="50">
        <v>41275</v>
      </c>
      <c r="H365" s="50">
        <v>42735</v>
      </c>
      <c r="I365" s="51" t="s">
        <v>612</v>
      </c>
      <c r="J365" s="108">
        <v>14359031.399999999</v>
      </c>
      <c r="K365" s="108">
        <v>7783148.199999999</v>
      </c>
      <c r="L365" s="108">
        <v>17552900</v>
      </c>
      <c r="M365" s="34"/>
      <c r="N365" s="34"/>
    </row>
    <row r="366" spans="1:14" ht="85.5" customHeight="1" outlineLevel="1">
      <c r="A366" s="3" t="e">
        <f aca="true" t="shared" si="13" ref="A366:A375">A365+1</f>
        <v>#REF!</v>
      </c>
      <c r="B366" s="51" t="s">
        <v>298</v>
      </c>
      <c r="C366" s="53" t="s">
        <v>538</v>
      </c>
      <c r="D366" s="52"/>
      <c r="E366" s="65" t="s">
        <v>929</v>
      </c>
      <c r="F366" s="51" t="s">
        <v>853</v>
      </c>
      <c r="G366" s="173" t="s">
        <v>853</v>
      </c>
      <c r="H366" s="52" t="s">
        <v>968</v>
      </c>
      <c r="I366" s="52" t="s">
        <v>853</v>
      </c>
      <c r="J366" s="174" t="s">
        <v>853</v>
      </c>
      <c r="K366" s="51" t="s">
        <v>860</v>
      </c>
      <c r="L366" s="51" t="s">
        <v>860</v>
      </c>
      <c r="M366" s="21"/>
      <c r="N366" s="21"/>
    </row>
    <row r="367" spans="1:14" ht="106.5" customHeight="1" outlineLevel="1">
      <c r="A367" s="3" t="e">
        <f t="shared" si="13"/>
        <v>#REF!</v>
      </c>
      <c r="B367" s="51" t="s">
        <v>299</v>
      </c>
      <c r="C367" s="53" t="s">
        <v>679</v>
      </c>
      <c r="D367" s="52"/>
      <c r="E367" s="65" t="s">
        <v>929</v>
      </c>
      <c r="F367" s="51" t="s">
        <v>853</v>
      </c>
      <c r="G367" s="173" t="s">
        <v>853</v>
      </c>
      <c r="H367" s="52" t="s">
        <v>895</v>
      </c>
      <c r="I367" s="52" t="s">
        <v>853</v>
      </c>
      <c r="J367" s="174" t="s">
        <v>853</v>
      </c>
      <c r="K367" s="51" t="s">
        <v>860</v>
      </c>
      <c r="L367" s="51" t="s">
        <v>860</v>
      </c>
      <c r="M367" s="21"/>
      <c r="N367" s="21"/>
    </row>
    <row r="368" spans="1:17" ht="102.75" customHeight="1" outlineLevel="1">
      <c r="A368" s="3" t="e">
        <f t="shared" si="13"/>
        <v>#REF!</v>
      </c>
      <c r="B368" s="51" t="s">
        <v>300</v>
      </c>
      <c r="C368" s="114" t="s">
        <v>105</v>
      </c>
      <c r="D368" s="52"/>
      <c r="E368" s="65" t="s">
        <v>1079</v>
      </c>
      <c r="F368" s="51" t="s">
        <v>988</v>
      </c>
      <c r="G368" s="50">
        <v>41640</v>
      </c>
      <c r="H368" s="50">
        <v>42735</v>
      </c>
      <c r="I368" s="51" t="s">
        <v>108</v>
      </c>
      <c r="J368" s="175">
        <f>12070991.9+1351460</f>
        <v>13422451.9</v>
      </c>
      <c r="K368" s="175">
        <f>15884341.4+1118540</f>
        <v>17002881.4</v>
      </c>
      <c r="L368" s="175">
        <f>26792300-L365</f>
        <v>9239400</v>
      </c>
      <c r="M368" s="49"/>
      <c r="N368" s="49"/>
      <c r="O368" s="49"/>
      <c r="P368" s="152"/>
      <c r="Q368" s="152"/>
    </row>
    <row r="369" spans="1:14" ht="73.5" customHeight="1" outlineLevel="1">
      <c r="A369" s="3" t="e">
        <f>A368+1</f>
        <v>#REF!</v>
      </c>
      <c r="B369" s="51" t="s">
        <v>301</v>
      </c>
      <c r="C369" s="53" t="s">
        <v>539</v>
      </c>
      <c r="D369" s="52" t="s">
        <v>39</v>
      </c>
      <c r="E369" s="65" t="s">
        <v>1078</v>
      </c>
      <c r="F369" s="51" t="s">
        <v>853</v>
      </c>
      <c r="G369" s="173" t="s">
        <v>853</v>
      </c>
      <c r="H369" s="50">
        <v>42369</v>
      </c>
      <c r="I369" s="52" t="s">
        <v>853</v>
      </c>
      <c r="J369" s="174" t="s">
        <v>853</v>
      </c>
      <c r="K369" s="174" t="s">
        <v>853</v>
      </c>
      <c r="L369" s="174" t="s">
        <v>853</v>
      </c>
      <c r="M369" s="21"/>
      <c r="N369" s="21"/>
    </row>
    <row r="370" spans="1:14" ht="59.25" customHeight="1" outlineLevel="1">
      <c r="A370" s="3" t="e">
        <f t="shared" si="13"/>
        <v>#REF!</v>
      </c>
      <c r="B370" s="51" t="s">
        <v>302</v>
      </c>
      <c r="C370" s="53" t="s">
        <v>540</v>
      </c>
      <c r="D370" s="52" t="s">
        <v>39</v>
      </c>
      <c r="E370" s="65" t="s">
        <v>1078</v>
      </c>
      <c r="F370" s="51" t="s">
        <v>853</v>
      </c>
      <c r="G370" s="173" t="s">
        <v>853</v>
      </c>
      <c r="H370" s="50">
        <v>42369</v>
      </c>
      <c r="I370" s="52" t="s">
        <v>853</v>
      </c>
      <c r="J370" s="174" t="s">
        <v>853</v>
      </c>
      <c r="K370" s="51" t="s">
        <v>860</v>
      </c>
      <c r="L370" s="51" t="s">
        <v>860</v>
      </c>
      <c r="M370" s="21"/>
      <c r="N370" s="21"/>
    </row>
    <row r="371" spans="1:14" ht="69" customHeight="1" outlineLevel="1">
      <c r="A371" s="3" t="e">
        <f t="shared" si="13"/>
        <v>#REF!</v>
      </c>
      <c r="B371" s="51" t="s">
        <v>303</v>
      </c>
      <c r="C371" s="53" t="s">
        <v>541</v>
      </c>
      <c r="D371" s="52"/>
      <c r="E371" s="65" t="s">
        <v>971</v>
      </c>
      <c r="F371" s="51" t="s">
        <v>853</v>
      </c>
      <c r="G371" s="173" t="s">
        <v>853</v>
      </c>
      <c r="H371" s="50">
        <v>42369</v>
      </c>
      <c r="I371" s="52" t="s">
        <v>853</v>
      </c>
      <c r="J371" s="174" t="s">
        <v>853</v>
      </c>
      <c r="K371" s="51" t="s">
        <v>860</v>
      </c>
      <c r="L371" s="51" t="s">
        <v>860</v>
      </c>
      <c r="M371" s="21"/>
      <c r="N371" s="21"/>
    </row>
    <row r="372" spans="1:14" ht="73.5" customHeight="1" outlineLevel="1">
      <c r="A372" s="3" t="e">
        <f t="shared" si="13"/>
        <v>#REF!</v>
      </c>
      <c r="B372" s="51" t="s">
        <v>304</v>
      </c>
      <c r="C372" s="53" t="s">
        <v>542</v>
      </c>
      <c r="D372" s="52"/>
      <c r="E372" s="65" t="s">
        <v>970</v>
      </c>
      <c r="F372" s="51" t="s">
        <v>853</v>
      </c>
      <c r="G372" s="173" t="s">
        <v>853</v>
      </c>
      <c r="H372" s="50">
        <v>42369</v>
      </c>
      <c r="I372" s="52" t="s">
        <v>853</v>
      </c>
      <c r="J372" s="174" t="s">
        <v>853</v>
      </c>
      <c r="K372" s="51" t="s">
        <v>860</v>
      </c>
      <c r="L372" s="51" t="s">
        <v>860</v>
      </c>
      <c r="M372" s="21"/>
      <c r="N372" s="21"/>
    </row>
    <row r="373" spans="1:14" ht="68.25" customHeight="1" outlineLevel="1">
      <c r="A373" s="3" t="e">
        <f t="shared" si="13"/>
        <v>#REF!</v>
      </c>
      <c r="B373" s="51" t="s">
        <v>305</v>
      </c>
      <c r="C373" s="53" t="s">
        <v>543</v>
      </c>
      <c r="D373" s="52"/>
      <c r="E373" s="65" t="s">
        <v>929</v>
      </c>
      <c r="F373" s="51" t="s">
        <v>853</v>
      </c>
      <c r="G373" s="173" t="s">
        <v>853</v>
      </c>
      <c r="H373" s="50">
        <v>42004</v>
      </c>
      <c r="I373" s="52" t="s">
        <v>853</v>
      </c>
      <c r="J373" s="174" t="s">
        <v>853</v>
      </c>
      <c r="K373" s="51" t="s">
        <v>860</v>
      </c>
      <c r="L373" s="51" t="s">
        <v>860</v>
      </c>
      <c r="M373" s="21"/>
      <c r="N373" s="21"/>
    </row>
    <row r="374" spans="1:14" ht="64.5" customHeight="1" outlineLevel="1">
      <c r="A374" s="3" t="e">
        <f t="shared" si="13"/>
        <v>#REF!</v>
      </c>
      <c r="B374" s="51" t="s">
        <v>306</v>
      </c>
      <c r="C374" s="53" t="s">
        <v>544</v>
      </c>
      <c r="D374" s="52"/>
      <c r="E374" s="65" t="s">
        <v>929</v>
      </c>
      <c r="F374" s="51" t="s">
        <v>853</v>
      </c>
      <c r="G374" s="173" t="s">
        <v>853</v>
      </c>
      <c r="H374" s="50">
        <v>42004</v>
      </c>
      <c r="I374" s="52" t="s">
        <v>853</v>
      </c>
      <c r="J374" s="174" t="s">
        <v>853</v>
      </c>
      <c r="K374" s="51" t="s">
        <v>860</v>
      </c>
      <c r="L374" s="51" t="s">
        <v>860</v>
      </c>
      <c r="M374" s="21"/>
      <c r="N374" s="21"/>
    </row>
    <row r="375" spans="1:14" ht="68.25" customHeight="1" outlineLevel="1">
      <c r="A375" s="3" t="e">
        <f t="shared" si="13"/>
        <v>#REF!</v>
      </c>
      <c r="B375" s="51" t="s">
        <v>307</v>
      </c>
      <c r="C375" s="53" t="s">
        <v>545</v>
      </c>
      <c r="D375" s="52"/>
      <c r="E375" s="65" t="s">
        <v>929</v>
      </c>
      <c r="F375" s="51" t="s">
        <v>853</v>
      </c>
      <c r="G375" s="173" t="s">
        <v>853</v>
      </c>
      <c r="H375" s="50">
        <v>42004</v>
      </c>
      <c r="I375" s="52" t="s">
        <v>853</v>
      </c>
      <c r="J375" s="174" t="s">
        <v>853</v>
      </c>
      <c r="K375" s="51" t="s">
        <v>860</v>
      </c>
      <c r="L375" s="51" t="s">
        <v>860</v>
      </c>
      <c r="M375" s="21"/>
      <c r="N375" s="21"/>
    </row>
    <row r="376" spans="2:14" ht="33.75" customHeight="1">
      <c r="B376" s="195" t="s">
        <v>911</v>
      </c>
      <c r="C376" s="196"/>
      <c r="D376" s="196"/>
      <c r="E376" s="196"/>
      <c r="F376" s="196"/>
      <c r="G376" s="196"/>
      <c r="H376" s="196"/>
      <c r="I376" s="196"/>
      <c r="J376" s="196"/>
      <c r="K376" s="196"/>
      <c r="L376" s="196"/>
      <c r="M376" s="21"/>
      <c r="N376" s="21"/>
    </row>
    <row r="377" spans="1:14" ht="124.5" customHeight="1" outlineLevel="1">
      <c r="A377" s="3" t="e">
        <f>A375+1</f>
        <v>#REF!</v>
      </c>
      <c r="B377" s="51" t="s">
        <v>308</v>
      </c>
      <c r="C377" s="114" t="s">
        <v>357</v>
      </c>
      <c r="D377" s="52"/>
      <c r="E377" s="65" t="s">
        <v>1078</v>
      </c>
      <c r="F377" s="51" t="s">
        <v>641</v>
      </c>
      <c r="G377" s="50">
        <v>41640</v>
      </c>
      <c r="H377" s="50">
        <v>42735</v>
      </c>
      <c r="I377" s="57" t="s">
        <v>613</v>
      </c>
      <c r="J377" s="107">
        <v>1142997.5</v>
      </c>
      <c r="K377" s="107">
        <v>3184191.3000000007</v>
      </c>
      <c r="L377" s="107">
        <v>10867900</v>
      </c>
      <c r="M377" s="32"/>
      <c r="N377" s="32"/>
    </row>
    <row r="378" spans="1:14" ht="88.5" customHeight="1" outlineLevel="1">
      <c r="A378" s="3" t="e">
        <f aca="true" t="shared" si="14" ref="A378:A384">A377+1</f>
        <v>#REF!</v>
      </c>
      <c r="B378" s="51" t="s">
        <v>309</v>
      </c>
      <c r="C378" s="53" t="s">
        <v>358</v>
      </c>
      <c r="D378" s="52" t="s">
        <v>1013</v>
      </c>
      <c r="E378" s="65" t="s">
        <v>1078</v>
      </c>
      <c r="F378" s="51" t="s">
        <v>853</v>
      </c>
      <c r="G378" s="60" t="s">
        <v>853</v>
      </c>
      <c r="H378" s="50">
        <v>42004</v>
      </c>
      <c r="I378" s="60" t="s">
        <v>853</v>
      </c>
      <c r="J378" s="107" t="s">
        <v>853</v>
      </c>
      <c r="K378" s="51" t="s">
        <v>860</v>
      </c>
      <c r="L378" s="51" t="s">
        <v>860</v>
      </c>
      <c r="M378" s="21"/>
      <c r="N378" s="21"/>
    </row>
    <row r="379" spans="1:14" ht="132.75" customHeight="1" outlineLevel="1">
      <c r="A379" s="3" t="e">
        <f t="shared" si="14"/>
        <v>#REF!</v>
      </c>
      <c r="B379" s="51" t="s">
        <v>310</v>
      </c>
      <c r="C379" s="114" t="s">
        <v>359</v>
      </c>
      <c r="D379" s="176"/>
      <c r="E379" s="65" t="s">
        <v>1078</v>
      </c>
      <c r="F379" s="177" t="s">
        <v>984</v>
      </c>
      <c r="G379" s="50">
        <v>41640</v>
      </c>
      <c r="H379" s="117">
        <v>42735</v>
      </c>
      <c r="I379" s="177" t="s">
        <v>91</v>
      </c>
      <c r="J379" s="175">
        <v>7890287.4</v>
      </c>
      <c r="K379" s="175">
        <v>6436345</v>
      </c>
      <c r="L379" s="175">
        <f>5335100-486000</f>
        <v>4849100</v>
      </c>
      <c r="M379" s="178"/>
      <c r="N379" s="178"/>
    </row>
    <row r="380" spans="1:14" ht="106.5" customHeight="1" outlineLevel="1">
      <c r="A380" s="3" t="e">
        <f t="shared" si="14"/>
        <v>#REF!</v>
      </c>
      <c r="B380" s="51" t="s">
        <v>311</v>
      </c>
      <c r="C380" s="65" t="s">
        <v>360</v>
      </c>
      <c r="D380" s="52"/>
      <c r="E380" s="65" t="s">
        <v>970</v>
      </c>
      <c r="F380" s="51" t="s">
        <v>853</v>
      </c>
      <c r="G380" s="60" t="s">
        <v>853</v>
      </c>
      <c r="H380" s="52" t="s">
        <v>972</v>
      </c>
      <c r="I380" s="52" t="s">
        <v>853</v>
      </c>
      <c r="J380" s="174" t="s">
        <v>853</v>
      </c>
      <c r="K380" s="51" t="s">
        <v>860</v>
      </c>
      <c r="L380" s="51" t="s">
        <v>860</v>
      </c>
      <c r="M380" s="21"/>
      <c r="N380" s="21"/>
    </row>
    <row r="381" spans="1:14" ht="103.5" customHeight="1" outlineLevel="1">
      <c r="A381" s="3" t="e">
        <f t="shared" si="14"/>
        <v>#REF!</v>
      </c>
      <c r="B381" s="51" t="s">
        <v>312</v>
      </c>
      <c r="C381" s="65" t="s">
        <v>361</v>
      </c>
      <c r="D381" s="52"/>
      <c r="E381" s="65" t="s">
        <v>970</v>
      </c>
      <c r="F381" s="51" t="s">
        <v>853</v>
      </c>
      <c r="G381" s="60" t="s">
        <v>853</v>
      </c>
      <c r="H381" s="52" t="s">
        <v>972</v>
      </c>
      <c r="I381" s="52" t="s">
        <v>853</v>
      </c>
      <c r="J381" s="174" t="s">
        <v>853</v>
      </c>
      <c r="K381" s="51" t="s">
        <v>860</v>
      </c>
      <c r="L381" s="51" t="s">
        <v>860</v>
      </c>
      <c r="M381" s="21"/>
      <c r="N381" s="21"/>
    </row>
    <row r="382" spans="1:14" ht="78.75" customHeight="1" outlineLevel="1">
      <c r="A382" s="3" t="e">
        <f t="shared" si="14"/>
        <v>#REF!</v>
      </c>
      <c r="B382" s="51" t="s">
        <v>313</v>
      </c>
      <c r="C382" s="53" t="s">
        <v>362</v>
      </c>
      <c r="D382" s="176"/>
      <c r="E382" s="65" t="s">
        <v>928</v>
      </c>
      <c r="F382" s="51" t="s">
        <v>853</v>
      </c>
      <c r="G382" s="173" t="s">
        <v>853</v>
      </c>
      <c r="H382" s="52" t="s">
        <v>642</v>
      </c>
      <c r="I382" s="52" t="s">
        <v>853</v>
      </c>
      <c r="J382" s="174" t="s">
        <v>853</v>
      </c>
      <c r="K382" s="51" t="s">
        <v>860</v>
      </c>
      <c r="L382" s="51" t="s">
        <v>860</v>
      </c>
      <c r="M382" s="21"/>
      <c r="N382" s="21"/>
    </row>
    <row r="383" spans="1:14" ht="72" customHeight="1" outlineLevel="1">
      <c r="A383" s="3" t="e">
        <f t="shared" si="14"/>
        <v>#REF!</v>
      </c>
      <c r="B383" s="51" t="s">
        <v>314</v>
      </c>
      <c r="C383" s="53" t="s">
        <v>363</v>
      </c>
      <c r="D383" s="176"/>
      <c r="E383" s="65" t="s">
        <v>929</v>
      </c>
      <c r="F383" s="51" t="s">
        <v>853</v>
      </c>
      <c r="G383" s="173" t="s">
        <v>853</v>
      </c>
      <c r="H383" s="52" t="s">
        <v>643</v>
      </c>
      <c r="I383" s="52" t="s">
        <v>853</v>
      </c>
      <c r="J383" s="174" t="s">
        <v>853</v>
      </c>
      <c r="K383" s="51" t="s">
        <v>860</v>
      </c>
      <c r="L383" s="51" t="s">
        <v>860</v>
      </c>
      <c r="M383" s="21"/>
      <c r="N383" s="21"/>
    </row>
    <row r="384" spans="1:14" ht="54" customHeight="1" outlineLevel="1">
      <c r="A384" s="3" t="e">
        <f t="shared" si="14"/>
        <v>#REF!</v>
      </c>
      <c r="B384" s="51" t="s">
        <v>315</v>
      </c>
      <c r="C384" s="53" t="s">
        <v>364</v>
      </c>
      <c r="D384" s="176" t="s">
        <v>38</v>
      </c>
      <c r="E384" s="65" t="s">
        <v>929</v>
      </c>
      <c r="F384" s="51" t="s">
        <v>853</v>
      </c>
      <c r="G384" s="50" t="s">
        <v>853</v>
      </c>
      <c r="H384" s="52" t="s">
        <v>897</v>
      </c>
      <c r="I384" s="50" t="s">
        <v>853</v>
      </c>
      <c r="J384" s="50" t="s">
        <v>853</v>
      </c>
      <c r="K384" s="50" t="s">
        <v>853</v>
      </c>
      <c r="L384" s="50" t="s">
        <v>853</v>
      </c>
      <c r="M384" s="36"/>
      <c r="N384" s="36"/>
    </row>
    <row r="385" spans="2:14" ht="37.5" customHeight="1">
      <c r="B385" s="190" t="s">
        <v>903</v>
      </c>
      <c r="C385" s="191"/>
      <c r="D385" s="191"/>
      <c r="E385" s="191"/>
      <c r="F385" s="191"/>
      <c r="G385" s="191"/>
      <c r="H385" s="191"/>
      <c r="I385" s="191"/>
      <c r="J385" s="191"/>
      <c r="K385" s="179"/>
      <c r="L385" s="180"/>
      <c r="M385" s="42"/>
      <c r="N385" s="42"/>
    </row>
    <row r="386" spans="1:14" ht="102" outlineLevel="1">
      <c r="A386" s="3" t="e">
        <f>A384+1</f>
        <v>#REF!</v>
      </c>
      <c r="B386" s="51" t="s">
        <v>316</v>
      </c>
      <c r="C386" s="114" t="s">
        <v>387</v>
      </c>
      <c r="D386" s="57"/>
      <c r="E386" s="65" t="s">
        <v>873</v>
      </c>
      <c r="F386" s="51" t="s">
        <v>985</v>
      </c>
      <c r="G386" s="50">
        <v>41640</v>
      </c>
      <c r="H386" s="117">
        <v>42735</v>
      </c>
      <c r="I386" s="52" t="s">
        <v>614</v>
      </c>
      <c r="J386" s="158">
        <v>4706807</v>
      </c>
      <c r="K386" s="158">
        <v>3249613.7</v>
      </c>
      <c r="L386" s="158">
        <v>5401100</v>
      </c>
      <c r="M386" s="44"/>
      <c r="N386" s="44"/>
    </row>
    <row r="387" spans="1:15" ht="62.25" customHeight="1" outlineLevel="1">
      <c r="A387" s="3" t="e">
        <f>A386+1</f>
        <v>#REF!</v>
      </c>
      <c r="B387" s="51" t="s">
        <v>317</v>
      </c>
      <c r="C387" s="53" t="s">
        <v>109</v>
      </c>
      <c r="D387" s="57" t="s">
        <v>38</v>
      </c>
      <c r="E387" s="65" t="s">
        <v>873</v>
      </c>
      <c r="F387" s="51" t="s">
        <v>853</v>
      </c>
      <c r="G387" s="51" t="s">
        <v>853</v>
      </c>
      <c r="H387" s="52" t="s">
        <v>646</v>
      </c>
      <c r="I387" s="51" t="s">
        <v>853</v>
      </c>
      <c r="J387" s="108" t="s">
        <v>853</v>
      </c>
      <c r="K387" s="108" t="s">
        <v>853</v>
      </c>
      <c r="L387" s="108" t="s">
        <v>853</v>
      </c>
      <c r="M387" s="25"/>
      <c r="N387" s="25"/>
      <c r="O387" s="25"/>
    </row>
    <row r="388" spans="1:14" ht="66.75" customHeight="1" outlineLevel="1">
      <c r="A388" s="3" t="e">
        <f>A387+1</f>
        <v>#REF!</v>
      </c>
      <c r="B388" s="51" t="s">
        <v>318</v>
      </c>
      <c r="C388" s="69" t="s">
        <v>13</v>
      </c>
      <c r="D388" s="115" t="s">
        <v>41</v>
      </c>
      <c r="E388" s="65" t="s">
        <v>896</v>
      </c>
      <c r="F388" s="51" t="s">
        <v>853</v>
      </c>
      <c r="G388" s="51" t="s">
        <v>853</v>
      </c>
      <c r="H388" s="52" t="s">
        <v>897</v>
      </c>
      <c r="I388" s="51" t="s">
        <v>853</v>
      </c>
      <c r="J388" s="108" t="s">
        <v>853</v>
      </c>
      <c r="K388" s="108" t="s">
        <v>853</v>
      </c>
      <c r="L388" s="108" t="s">
        <v>853</v>
      </c>
      <c r="M388" s="34"/>
      <c r="N388" s="34"/>
    </row>
    <row r="389" spans="1:14" ht="128.25" customHeight="1" outlineLevel="1">
      <c r="A389" s="3" t="e">
        <f>A388+1</f>
        <v>#REF!</v>
      </c>
      <c r="B389" s="51" t="s">
        <v>319</v>
      </c>
      <c r="C389" s="114" t="s">
        <v>365</v>
      </c>
      <c r="D389" s="181"/>
      <c r="E389" s="65" t="s">
        <v>873</v>
      </c>
      <c r="F389" s="51" t="s">
        <v>648</v>
      </c>
      <c r="G389" s="50">
        <v>41640</v>
      </c>
      <c r="H389" s="117">
        <v>42735</v>
      </c>
      <c r="I389" s="52" t="s">
        <v>615</v>
      </c>
      <c r="J389" s="107">
        <v>13338118.999999996</v>
      </c>
      <c r="K389" s="107">
        <v>16707866.099999994</v>
      </c>
      <c r="L389" s="107">
        <v>12521215</v>
      </c>
      <c r="M389" s="32"/>
      <c r="N389" s="32"/>
    </row>
    <row r="390" spans="1:15" ht="57" customHeight="1" outlineLevel="1">
      <c r="A390" s="3" t="e">
        <f>A389+1</f>
        <v>#REF!</v>
      </c>
      <c r="B390" s="51" t="s">
        <v>320</v>
      </c>
      <c r="C390" s="53" t="s">
        <v>366</v>
      </c>
      <c r="D390" s="52" t="s">
        <v>39</v>
      </c>
      <c r="E390" s="65" t="s">
        <v>873</v>
      </c>
      <c r="F390" s="51" t="s">
        <v>853</v>
      </c>
      <c r="G390" s="51" t="s">
        <v>853</v>
      </c>
      <c r="H390" s="52" t="s">
        <v>646</v>
      </c>
      <c r="I390" s="51" t="s">
        <v>853</v>
      </c>
      <c r="J390" s="51" t="s">
        <v>853</v>
      </c>
      <c r="K390" s="51" t="s">
        <v>853</v>
      </c>
      <c r="L390" s="51" t="s">
        <v>853</v>
      </c>
      <c r="M390" s="26"/>
      <c r="N390" s="26"/>
      <c r="O390" s="26"/>
    </row>
    <row r="391" spans="1:14" ht="82.5" customHeight="1" outlineLevel="1">
      <c r="A391" s="3" t="e">
        <f aca="true" t="shared" si="15" ref="A391:A407">A390+1</f>
        <v>#REF!</v>
      </c>
      <c r="B391" s="51" t="s">
        <v>321</v>
      </c>
      <c r="C391" s="53" t="s">
        <v>367</v>
      </c>
      <c r="D391" s="57" t="s">
        <v>41</v>
      </c>
      <c r="E391" s="65" t="s">
        <v>896</v>
      </c>
      <c r="F391" s="51" t="s">
        <v>853</v>
      </c>
      <c r="G391" s="51" t="s">
        <v>853</v>
      </c>
      <c r="H391" s="52" t="s">
        <v>897</v>
      </c>
      <c r="I391" s="51" t="s">
        <v>853</v>
      </c>
      <c r="J391" s="51" t="s">
        <v>853</v>
      </c>
      <c r="K391" s="51" t="s">
        <v>860</v>
      </c>
      <c r="L391" s="51" t="s">
        <v>860</v>
      </c>
      <c r="M391" s="21"/>
      <c r="N391" s="21"/>
    </row>
    <row r="392" spans="1:14" ht="69" customHeight="1" outlineLevel="1">
      <c r="A392" s="3" t="e">
        <f t="shared" si="15"/>
        <v>#REF!</v>
      </c>
      <c r="B392" s="51" t="s">
        <v>322</v>
      </c>
      <c r="C392" s="67" t="s">
        <v>368</v>
      </c>
      <c r="D392" s="181"/>
      <c r="E392" s="65" t="s">
        <v>896</v>
      </c>
      <c r="F392" s="51" t="s">
        <v>853</v>
      </c>
      <c r="G392" s="51" t="s">
        <v>853</v>
      </c>
      <c r="H392" s="52" t="s">
        <v>646</v>
      </c>
      <c r="I392" s="51" t="s">
        <v>853</v>
      </c>
      <c r="J392" s="51" t="s">
        <v>853</v>
      </c>
      <c r="K392" s="51" t="s">
        <v>860</v>
      </c>
      <c r="L392" s="51" t="s">
        <v>860</v>
      </c>
      <c r="M392" s="21"/>
      <c r="N392" s="21"/>
    </row>
    <row r="393" spans="1:14" ht="83.25" customHeight="1" outlineLevel="1">
      <c r="A393" s="3" t="e">
        <f t="shared" si="15"/>
        <v>#REF!</v>
      </c>
      <c r="B393" s="51" t="s">
        <v>323</v>
      </c>
      <c r="C393" s="53" t="s">
        <v>369</v>
      </c>
      <c r="D393" s="57"/>
      <c r="E393" s="65" t="s">
        <v>896</v>
      </c>
      <c r="F393" s="51" t="s">
        <v>853</v>
      </c>
      <c r="G393" s="51" t="s">
        <v>853</v>
      </c>
      <c r="H393" s="52" t="s">
        <v>895</v>
      </c>
      <c r="I393" s="51" t="s">
        <v>853</v>
      </c>
      <c r="J393" s="51" t="s">
        <v>853</v>
      </c>
      <c r="K393" s="51" t="s">
        <v>860</v>
      </c>
      <c r="L393" s="51" t="s">
        <v>860</v>
      </c>
      <c r="M393" s="21"/>
      <c r="N393" s="21"/>
    </row>
    <row r="394" spans="1:14" ht="74.25" customHeight="1" outlineLevel="1">
      <c r="A394" s="3" t="e">
        <f t="shared" si="15"/>
        <v>#REF!</v>
      </c>
      <c r="B394" s="51" t="s">
        <v>324</v>
      </c>
      <c r="C394" s="67" t="s">
        <v>370</v>
      </c>
      <c r="D394" s="181"/>
      <c r="E394" s="65" t="s">
        <v>896</v>
      </c>
      <c r="F394" s="51" t="s">
        <v>853</v>
      </c>
      <c r="G394" s="51" t="s">
        <v>853</v>
      </c>
      <c r="H394" s="52" t="s">
        <v>968</v>
      </c>
      <c r="I394" s="51" t="s">
        <v>853</v>
      </c>
      <c r="J394" s="51" t="s">
        <v>853</v>
      </c>
      <c r="K394" s="51" t="s">
        <v>860</v>
      </c>
      <c r="L394" s="51" t="s">
        <v>860</v>
      </c>
      <c r="M394" s="21"/>
      <c r="N394" s="21"/>
    </row>
    <row r="395" spans="1:14" ht="73.5" customHeight="1" outlineLevel="1">
      <c r="A395" s="3" t="e">
        <f t="shared" si="15"/>
        <v>#REF!</v>
      </c>
      <c r="B395" s="51" t="s">
        <v>325</v>
      </c>
      <c r="C395" s="114" t="s">
        <v>371</v>
      </c>
      <c r="D395" s="181"/>
      <c r="E395" s="65" t="s">
        <v>873</v>
      </c>
      <c r="F395" s="51" t="s">
        <v>1088</v>
      </c>
      <c r="G395" s="50">
        <v>41640</v>
      </c>
      <c r="H395" s="117">
        <v>42735</v>
      </c>
      <c r="I395" s="160" t="s">
        <v>699</v>
      </c>
      <c r="J395" s="158">
        <v>15833241.8</v>
      </c>
      <c r="K395" s="158">
        <v>26304755.1</v>
      </c>
      <c r="L395" s="158">
        <v>21559685</v>
      </c>
      <c r="M395" s="44"/>
      <c r="N395" s="44"/>
    </row>
    <row r="396" spans="1:14" ht="69.75" customHeight="1" outlineLevel="1">
      <c r="A396" s="3" t="e">
        <f>A395+1</f>
        <v>#REF!</v>
      </c>
      <c r="B396" s="51" t="s">
        <v>326</v>
      </c>
      <c r="C396" s="53" t="s">
        <v>372</v>
      </c>
      <c r="D396" s="52"/>
      <c r="E396" s="65" t="s">
        <v>896</v>
      </c>
      <c r="F396" s="51" t="s">
        <v>853</v>
      </c>
      <c r="G396" s="51" t="s">
        <v>853</v>
      </c>
      <c r="H396" s="52" t="s">
        <v>979</v>
      </c>
      <c r="I396" s="51" t="s">
        <v>853</v>
      </c>
      <c r="J396" s="51" t="s">
        <v>853</v>
      </c>
      <c r="K396" s="51" t="s">
        <v>860</v>
      </c>
      <c r="L396" s="51" t="s">
        <v>860</v>
      </c>
      <c r="M396" s="21"/>
      <c r="N396" s="21"/>
    </row>
    <row r="397" spans="1:14" ht="62.25" customHeight="1" outlineLevel="1">
      <c r="A397" s="3" t="e">
        <f t="shared" si="15"/>
        <v>#REF!</v>
      </c>
      <c r="B397" s="51" t="s">
        <v>328</v>
      </c>
      <c r="C397" s="67" t="s">
        <v>7</v>
      </c>
      <c r="D397" s="52" t="s">
        <v>39</v>
      </c>
      <c r="E397" s="65" t="s">
        <v>873</v>
      </c>
      <c r="F397" s="51" t="s">
        <v>853</v>
      </c>
      <c r="G397" s="51" t="s">
        <v>853</v>
      </c>
      <c r="H397" s="52" t="s">
        <v>968</v>
      </c>
      <c r="I397" s="51" t="s">
        <v>853</v>
      </c>
      <c r="J397" s="51" t="s">
        <v>853</v>
      </c>
      <c r="K397" s="51" t="s">
        <v>860</v>
      </c>
      <c r="L397" s="51" t="s">
        <v>860</v>
      </c>
      <c r="M397" s="21"/>
      <c r="N397" s="21"/>
    </row>
    <row r="398" spans="1:14" ht="78.75" customHeight="1" outlineLevel="1">
      <c r="A398" s="3" t="e">
        <f t="shared" si="15"/>
        <v>#REF!</v>
      </c>
      <c r="B398" s="51" t="s">
        <v>329</v>
      </c>
      <c r="C398" s="67" t="s">
        <v>373</v>
      </c>
      <c r="D398" s="52"/>
      <c r="E398" s="65" t="s">
        <v>896</v>
      </c>
      <c r="F398" s="51" t="s">
        <v>853</v>
      </c>
      <c r="G398" s="51" t="s">
        <v>853</v>
      </c>
      <c r="H398" s="52" t="s">
        <v>968</v>
      </c>
      <c r="I398" s="51" t="s">
        <v>853</v>
      </c>
      <c r="J398" s="51" t="s">
        <v>853</v>
      </c>
      <c r="K398" s="51" t="s">
        <v>860</v>
      </c>
      <c r="L398" s="51" t="s">
        <v>860</v>
      </c>
      <c r="M398" s="21"/>
      <c r="N398" s="21"/>
    </row>
    <row r="399" spans="1:14" ht="55.5" customHeight="1" outlineLevel="1">
      <c r="A399" s="3" t="e">
        <f t="shared" si="15"/>
        <v>#REF!</v>
      </c>
      <c r="B399" s="51" t="s">
        <v>330</v>
      </c>
      <c r="C399" s="114" t="s">
        <v>375</v>
      </c>
      <c r="D399" s="57"/>
      <c r="E399" s="65" t="s">
        <v>536</v>
      </c>
      <c r="F399" s="51" t="s">
        <v>898</v>
      </c>
      <c r="G399" s="50">
        <v>41640</v>
      </c>
      <c r="H399" s="117">
        <v>42369</v>
      </c>
      <c r="I399" s="52" t="s">
        <v>616</v>
      </c>
      <c r="J399" s="158">
        <v>505300</v>
      </c>
      <c r="K399" s="158">
        <v>710300</v>
      </c>
      <c r="L399" s="158">
        <v>235600</v>
      </c>
      <c r="M399" s="45"/>
      <c r="N399" s="45"/>
    </row>
    <row r="400" spans="1:14" ht="51.75" outlineLevel="1">
      <c r="A400" s="3" t="e">
        <f t="shared" si="15"/>
        <v>#REF!</v>
      </c>
      <c r="B400" s="51" t="s">
        <v>327</v>
      </c>
      <c r="C400" s="53" t="s">
        <v>374</v>
      </c>
      <c r="D400" s="57"/>
      <c r="E400" s="65" t="s">
        <v>899</v>
      </c>
      <c r="F400" s="51" t="s">
        <v>853</v>
      </c>
      <c r="G400" s="51" t="s">
        <v>853</v>
      </c>
      <c r="H400" s="52" t="s">
        <v>535</v>
      </c>
      <c r="I400" s="51" t="s">
        <v>853</v>
      </c>
      <c r="J400" s="51" t="s">
        <v>853</v>
      </c>
      <c r="K400" s="51" t="s">
        <v>860</v>
      </c>
      <c r="L400" s="51" t="s">
        <v>860</v>
      </c>
      <c r="M400" s="21"/>
      <c r="N400" s="21"/>
    </row>
    <row r="401" spans="1:14" ht="67.5" customHeight="1" outlineLevel="1">
      <c r="A401" s="3" t="e">
        <f t="shared" si="15"/>
        <v>#REF!</v>
      </c>
      <c r="B401" s="51" t="s">
        <v>331</v>
      </c>
      <c r="C401" s="53" t="s">
        <v>388</v>
      </c>
      <c r="D401" s="57"/>
      <c r="E401" s="65" t="s">
        <v>899</v>
      </c>
      <c r="F401" s="51" t="s">
        <v>853</v>
      </c>
      <c r="G401" s="51" t="s">
        <v>853</v>
      </c>
      <c r="H401" s="52" t="s">
        <v>969</v>
      </c>
      <c r="I401" s="51" t="s">
        <v>853</v>
      </c>
      <c r="J401" s="51" t="s">
        <v>853</v>
      </c>
      <c r="K401" s="51" t="s">
        <v>860</v>
      </c>
      <c r="L401" s="51" t="s">
        <v>860</v>
      </c>
      <c r="M401" s="21"/>
      <c r="N401" s="21"/>
    </row>
    <row r="402" spans="1:14" ht="63" customHeight="1" outlineLevel="1">
      <c r="A402" s="3" t="e">
        <f t="shared" si="15"/>
        <v>#REF!</v>
      </c>
      <c r="B402" s="51" t="s">
        <v>332</v>
      </c>
      <c r="C402" s="53" t="s">
        <v>376</v>
      </c>
      <c r="D402" s="182"/>
      <c r="E402" s="65" t="s">
        <v>899</v>
      </c>
      <c r="F402" s="51" t="s">
        <v>853</v>
      </c>
      <c r="G402" s="51" t="s">
        <v>853</v>
      </c>
      <c r="H402" s="52" t="s">
        <v>969</v>
      </c>
      <c r="I402" s="51" t="s">
        <v>853</v>
      </c>
      <c r="J402" s="51" t="s">
        <v>853</v>
      </c>
      <c r="K402" s="51" t="s">
        <v>860</v>
      </c>
      <c r="L402" s="51" t="s">
        <v>860</v>
      </c>
      <c r="M402" s="21"/>
      <c r="N402" s="21"/>
    </row>
    <row r="403" spans="1:14" ht="117.75" customHeight="1" outlineLevel="1">
      <c r="A403" s="3" t="e">
        <f>A402+1</f>
        <v>#REF!</v>
      </c>
      <c r="B403" s="51" t="s">
        <v>333</v>
      </c>
      <c r="C403" s="114" t="s">
        <v>377</v>
      </c>
      <c r="D403" s="57"/>
      <c r="E403" s="65" t="s">
        <v>900</v>
      </c>
      <c r="F403" s="51" t="s">
        <v>640</v>
      </c>
      <c r="G403" s="50">
        <v>41640</v>
      </c>
      <c r="H403" s="117">
        <v>42735</v>
      </c>
      <c r="I403" s="183" t="s">
        <v>617</v>
      </c>
      <c r="J403" s="107">
        <v>5157816.2</v>
      </c>
      <c r="K403" s="107">
        <v>4103600</v>
      </c>
      <c r="L403" s="107">
        <v>2835000</v>
      </c>
      <c r="M403" s="32"/>
      <c r="N403" s="32"/>
    </row>
    <row r="404" spans="1:14" ht="68.25" customHeight="1" outlineLevel="1">
      <c r="A404" s="3" t="e">
        <f t="shared" si="15"/>
        <v>#REF!</v>
      </c>
      <c r="B404" s="51" t="s">
        <v>334</v>
      </c>
      <c r="C404" s="53" t="s">
        <v>378</v>
      </c>
      <c r="D404" s="57"/>
      <c r="E404" s="65" t="s">
        <v>896</v>
      </c>
      <c r="F404" s="51" t="s">
        <v>853</v>
      </c>
      <c r="G404" s="51" t="s">
        <v>853</v>
      </c>
      <c r="H404" s="52" t="s">
        <v>897</v>
      </c>
      <c r="I404" s="51" t="s">
        <v>853</v>
      </c>
      <c r="J404" s="51" t="s">
        <v>853</v>
      </c>
      <c r="K404" s="51" t="s">
        <v>860</v>
      </c>
      <c r="L404" s="51" t="s">
        <v>860</v>
      </c>
      <c r="M404" s="21"/>
      <c r="N404" s="21"/>
    </row>
    <row r="405" spans="1:14" ht="57.75" customHeight="1" outlineLevel="1">
      <c r="A405" s="3" t="e">
        <f t="shared" si="15"/>
        <v>#REF!</v>
      </c>
      <c r="B405" s="51" t="s">
        <v>335</v>
      </c>
      <c r="C405" s="53" t="s">
        <v>379</v>
      </c>
      <c r="D405" s="52" t="s">
        <v>1013</v>
      </c>
      <c r="E405" s="65" t="s">
        <v>873</v>
      </c>
      <c r="F405" s="51" t="s">
        <v>853</v>
      </c>
      <c r="G405" s="51" t="s">
        <v>853</v>
      </c>
      <c r="H405" s="52" t="s">
        <v>968</v>
      </c>
      <c r="I405" s="51" t="s">
        <v>853</v>
      </c>
      <c r="J405" s="51" t="s">
        <v>853</v>
      </c>
      <c r="K405" s="51" t="s">
        <v>860</v>
      </c>
      <c r="L405" s="51" t="s">
        <v>860</v>
      </c>
      <c r="M405" s="21"/>
      <c r="N405" s="21"/>
    </row>
    <row r="406" spans="1:14" ht="59.25" customHeight="1" outlineLevel="1">
      <c r="A406" s="3" t="e">
        <f t="shared" si="15"/>
        <v>#REF!</v>
      </c>
      <c r="B406" s="51" t="s">
        <v>336</v>
      </c>
      <c r="C406" s="114" t="s">
        <v>380</v>
      </c>
      <c r="D406" s="57"/>
      <c r="E406" s="65" t="s">
        <v>901</v>
      </c>
      <c r="F406" s="51" t="s">
        <v>902</v>
      </c>
      <c r="G406" s="50">
        <v>41640</v>
      </c>
      <c r="H406" s="117">
        <v>42735</v>
      </c>
      <c r="I406" s="57" t="s">
        <v>618</v>
      </c>
      <c r="J406" s="158">
        <v>581400</v>
      </c>
      <c r="K406" s="158">
        <v>554500</v>
      </c>
      <c r="L406" s="184">
        <v>0</v>
      </c>
      <c r="M406" s="46"/>
      <c r="N406" s="46"/>
    </row>
    <row r="407" spans="1:14" ht="57.75" customHeight="1" outlineLevel="1">
      <c r="A407" s="3" t="e">
        <f t="shared" si="15"/>
        <v>#REF!</v>
      </c>
      <c r="B407" s="51" t="s">
        <v>337</v>
      </c>
      <c r="C407" s="53" t="s">
        <v>381</v>
      </c>
      <c r="D407" s="57"/>
      <c r="E407" s="65" t="s">
        <v>896</v>
      </c>
      <c r="F407" s="51" t="s">
        <v>853</v>
      </c>
      <c r="G407" s="51" t="s">
        <v>853</v>
      </c>
      <c r="H407" s="52" t="s">
        <v>897</v>
      </c>
      <c r="I407" s="51" t="s">
        <v>853</v>
      </c>
      <c r="J407" s="51" t="s">
        <v>853</v>
      </c>
      <c r="K407" s="51" t="s">
        <v>860</v>
      </c>
      <c r="L407" s="51" t="s">
        <v>860</v>
      </c>
      <c r="M407" s="21"/>
      <c r="N407" s="21"/>
    </row>
    <row r="408" spans="2:14" ht="38.25" customHeight="1">
      <c r="B408" s="194" t="s">
        <v>904</v>
      </c>
      <c r="C408" s="194"/>
      <c r="D408" s="194"/>
      <c r="E408" s="194"/>
      <c r="F408" s="194"/>
      <c r="G408" s="194"/>
      <c r="H408" s="194"/>
      <c r="I408" s="194"/>
      <c r="J408" s="194"/>
      <c r="K408" s="185"/>
      <c r="L408" s="185"/>
      <c r="M408" s="47"/>
      <c r="N408" s="47"/>
    </row>
    <row r="409" spans="1:14" ht="138.75" customHeight="1" outlineLevel="1">
      <c r="A409" s="3" t="e">
        <f>A407+1</f>
        <v>#REF!</v>
      </c>
      <c r="B409" s="51" t="s">
        <v>338</v>
      </c>
      <c r="C409" s="186" t="s">
        <v>382</v>
      </c>
      <c r="D409" s="52"/>
      <c r="E409" s="126" t="s">
        <v>644</v>
      </c>
      <c r="F409" s="51" t="s">
        <v>707</v>
      </c>
      <c r="G409" s="50">
        <v>41640</v>
      </c>
      <c r="H409" s="50">
        <v>42735</v>
      </c>
      <c r="I409" s="52" t="s">
        <v>92</v>
      </c>
      <c r="J409" s="108">
        <v>171775.5</v>
      </c>
      <c r="K409" s="108">
        <v>170032.2</v>
      </c>
      <c r="L409" s="108">
        <v>500000</v>
      </c>
      <c r="M409" s="34"/>
      <c r="N409" s="34"/>
    </row>
    <row r="410" spans="1:14" ht="63.75" outlineLevel="1">
      <c r="A410" s="3" t="e">
        <f>A409+1</f>
        <v>#REF!</v>
      </c>
      <c r="B410" s="51" t="s">
        <v>339</v>
      </c>
      <c r="C410" s="53" t="s">
        <v>8</v>
      </c>
      <c r="D410" s="52" t="s">
        <v>1013</v>
      </c>
      <c r="E410" s="126" t="s">
        <v>644</v>
      </c>
      <c r="F410" s="51" t="s">
        <v>853</v>
      </c>
      <c r="G410" s="51" t="s">
        <v>853</v>
      </c>
      <c r="H410" s="50">
        <v>42004</v>
      </c>
      <c r="I410" s="51" t="s">
        <v>853</v>
      </c>
      <c r="J410" s="60" t="s">
        <v>853</v>
      </c>
      <c r="K410" s="51" t="s">
        <v>860</v>
      </c>
      <c r="L410" s="51" t="s">
        <v>860</v>
      </c>
      <c r="M410" s="21"/>
      <c r="N410" s="21"/>
    </row>
    <row r="411" spans="1:14" ht="61.5" customHeight="1" outlineLevel="1">
      <c r="A411" s="3" t="e">
        <f>A410+1</f>
        <v>#REF!</v>
      </c>
      <c r="B411" s="51" t="s">
        <v>340</v>
      </c>
      <c r="C411" s="53" t="s">
        <v>9</v>
      </c>
      <c r="D411" s="52" t="s">
        <v>1013</v>
      </c>
      <c r="E411" s="126" t="s">
        <v>644</v>
      </c>
      <c r="F411" s="51" t="s">
        <v>853</v>
      </c>
      <c r="G411" s="51" t="s">
        <v>853</v>
      </c>
      <c r="H411" s="50">
        <v>42369</v>
      </c>
      <c r="I411" s="51" t="s">
        <v>853</v>
      </c>
      <c r="J411" s="60" t="s">
        <v>853</v>
      </c>
      <c r="K411" s="51" t="s">
        <v>860</v>
      </c>
      <c r="L411" s="51" t="s">
        <v>860</v>
      </c>
      <c r="M411" s="21"/>
      <c r="N411" s="21"/>
    </row>
    <row r="412" spans="1:14" ht="63.75" outlineLevel="1">
      <c r="A412" s="3" t="e">
        <f>A411+1</f>
        <v>#REF!</v>
      </c>
      <c r="B412" s="51" t="s">
        <v>341</v>
      </c>
      <c r="C412" s="53" t="s">
        <v>10</v>
      </c>
      <c r="D412" s="52" t="s">
        <v>1013</v>
      </c>
      <c r="E412" s="126" t="s">
        <v>644</v>
      </c>
      <c r="F412" s="51" t="s">
        <v>853</v>
      </c>
      <c r="G412" s="51" t="s">
        <v>853</v>
      </c>
      <c r="H412" s="50">
        <v>42735</v>
      </c>
      <c r="I412" s="51" t="s">
        <v>853</v>
      </c>
      <c r="J412" s="60" t="s">
        <v>853</v>
      </c>
      <c r="K412" s="51" t="s">
        <v>860</v>
      </c>
      <c r="L412" s="51" t="s">
        <v>860</v>
      </c>
      <c r="M412" s="21"/>
      <c r="N412" s="21"/>
    </row>
    <row r="413" spans="1:14" ht="57.75" customHeight="1" outlineLevel="1">
      <c r="A413" s="3" t="e">
        <f>A412+1</f>
        <v>#REF!</v>
      </c>
      <c r="B413" s="51" t="s">
        <v>342</v>
      </c>
      <c r="C413" s="53" t="s">
        <v>383</v>
      </c>
      <c r="D413" s="52" t="s">
        <v>1013</v>
      </c>
      <c r="E413" s="126" t="s">
        <v>681</v>
      </c>
      <c r="F413" s="51" t="s">
        <v>853</v>
      </c>
      <c r="G413" s="51" t="s">
        <v>853</v>
      </c>
      <c r="H413" s="50">
        <v>42735</v>
      </c>
      <c r="I413" s="51" t="s">
        <v>853</v>
      </c>
      <c r="J413" s="51" t="s">
        <v>853</v>
      </c>
      <c r="K413" s="51" t="s">
        <v>853</v>
      </c>
      <c r="L413" s="51" t="s">
        <v>853</v>
      </c>
      <c r="M413" s="21"/>
      <c r="N413" s="21"/>
    </row>
    <row r="414" spans="2:14" ht="37.5" customHeight="1">
      <c r="B414" s="193" t="s">
        <v>918</v>
      </c>
      <c r="C414" s="193"/>
      <c r="D414" s="193"/>
      <c r="E414" s="193"/>
      <c r="F414" s="193"/>
      <c r="G414" s="193"/>
      <c r="H414" s="193"/>
      <c r="I414" s="193"/>
      <c r="J414" s="193"/>
      <c r="K414" s="10"/>
      <c r="L414" s="10"/>
      <c r="M414" s="10"/>
      <c r="N414" s="10"/>
    </row>
    <row r="415" spans="1:14" ht="89.25">
      <c r="A415" s="3" t="e">
        <f>A413+1</f>
        <v>#REF!</v>
      </c>
      <c r="B415" s="51" t="s">
        <v>343</v>
      </c>
      <c r="C415" s="64" t="s">
        <v>110</v>
      </c>
      <c r="D415" s="57"/>
      <c r="E415" s="65" t="s">
        <v>1080</v>
      </c>
      <c r="F415" s="51" t="s">
        <v>945</v>
      </c>
      <c r="G415" s="50">
        <v>41640</v>
      </c>
      <c r="H415" s="117">
        <v>42643</v>
      </c>
      <c r="I415" s="52" t="s">
        <v>619</v>
      </c>
      <c r="J415" s="187">
        <v>1827122.6</v>
      </c>
      <c r="K415" s="187">
        <v>906090.7000000001</v>
      </c>
      <c r="L415" s="187">
        <v>1622199.9999999998</v>
      </c>
      <c r="M415" s="48"/>
      <c r="N415" s="48"/>
    </row>
    <row r="416" spans="1:14" ht="81" customHeight="1">
      <c r="A416" s="3" t="e">
        <f>A415+1</f>
        <v>#REF!</v>
      </c>
      <c r="B416" s="51" t="s">
        <v>344</v>
      </c>
      <c r="C416" s="53" t="s">
        <v>111</v>
      </c>
      <c r="D416" s="57"/>
      <c r="E416" s="65" t="s">
        <v>1081</v>
      </c>
      <c r="F416" s="51" t="s">
        <v>999</v>
      </c>
      <c r="G416" s="51" t="s">
        <v>853</v>
      </c>
      <c r="H416" s="117">
        <v>41912</v>
      </c>
      <c r="I416" s="51" t="s">
        <v>853</v>
      </c>
      <c r="J416" s="51" t="s">
        <v>853</v>
      </c>
      <c r="K416" s="51" t="s">
        <v>860</v>
      </c>
      <c r="L416" s="51" t="s">
        <v>860</v>
      </c>
      <c r="M416" s="21"/>
      <c r="N416" s="21"/>
    </row>
    <row r="417" spans="2:14" ht="70.5" customHeight="1">
      <c r="B417" s="104"/>
      <c r="C417" s="61" t="s">
        <v>946</v>
      </c>
      <c r="D417" s="51" t="s">
        <v>853</v>
      </c>
      <c r="E417" s="61"/>
      <c r="F417" s="51" t="s">
        <v>853</v>
      </c>
      <c r="G417" s="61"/>
      <c r="H417" s="61"/>
      <c r="I417" s="51" t="s">
        <v>853</v>
      </c>
      <c r="J417" s="63">
        <v>2070801.2999999998</v>
      </c>
      <c r="K417" s="63">
        <v>2563558.5999999996</v>
      </c>
      <c r="L417" s="63">
        <v>2283177.4</v>
      </c>
      <c r="M417" s="29"/>
      <c r="N417" s="29"/>
    </row>
    <row r="418" spans="1:14" ht="137.25" customHeight="1" outlineLevel="1">
      <c r="A418" s="3" t="e">
        <f>A416+1</f>
        <v>#REF!</v>
      </c>
      <c r="B418" s="51" t="s">
        <v>345</v>
      </c>
      <c r="C418" s="114" t="s">
        <v>947</v>
      </c>
      <c r="D418" s="57"/>
      <c r="E418" s="65" t="s">
        <v>878</v>
      </c>
      <c r="F418" s="51" t="s">
        <v>632</v>
      </c>
      <c r="G418" s="50">
        <v>41640</v>
      </c>
      <c r="H418" s="117">
        <v>42735</v>
      </c>
      <c r="I418" s="51" t="s">
        <v>654</v>
      </c>
      <c r="J418" s="107">
        <v>609486.1</v>
      </c>
      <c r="K418" s="107">
        <v>1236559.9</v>
      </c>
      <c r="L418" s="107">
        <v>245936.7</v>
      </c>
      <c r="M418" s="32"/>
      <c r="N418" s="32"/>
    </row>
    <row r="419" spans="1:14" ht="99.75" customHeight="1" outlineLevel="1">
      <c r="A419" s="3" t="e">
        <f>A418+1</f>
        <v>#REF!</v>
      </c>
      <c r="B419" s="51" t="s">
        <v>346</v>
      </c>
      <c r="C419" s="53" t="s">
        <v>84</v>
      </c>
      <c r="D419" s="52"/>
      <c r="E419" s="65" t="s">
        <v>85</v>
      </c>
      <c r="F419" s="51" t="s">
        <v>853</v>
      </c>
      <c r="G419" s="51" t="s">
        <v>853</v>
      </c>
      <c r="H419" s="50">
        <v>42004</v>
      </c>
      <c r="I419" s="51" t="s">
        <v>853</v>
      </c>
      <c r="J419" s="51" t="s">
        <v>853</v>
      </c>
      <c r="K419" s="51" t="s">
        <v>860</v>
      </c>
      <c r="L419" s="51" t="s">
        <v>860</v>
      </c>
      <c r="M419" s="21"/>
      <c r="N419" s="21"/>
    </row>
    <row r="420" spans="1:14" ht="151.5" customHeight="1" outlineLevel="1">
      <c r="A420" s="3" t="e">
        <f>A419+1</f>
        <v>#REF!</v>
      </c>
      <c r="B420" s="51" t="s">
        <v>347</v>
      </c>
      <c r="C420" s="53" t="s">
        <v>86</v>
      </c>
      <c r="D420" s="52"/>
      <c r="E420" s="65" t="s">
        <v>85</v>
      </c>
      <c r="F420" s="51" t="s">
        <v>853</v>
      </c>
      <c r="G420" s="51" t="s">
        <v>853</v>
      </c>
      <c r="H420" s="50">
        <v>42369</v>
      </c>
      <c r="I420" s="51" t="s">
        <v>853</v>
      </c>
      <c r="J420" s="51" t="s">
        <v>853</v>
      </c>
      <c r="K420" s="51" t="s">
        <v>860</v>
      </c>
      <c r="L420" s="51" t="s">
        <v>860</v>
      </c>
      <c r="M420" s="21"/>
      <c r="N420" s="21"/>
    </row>
    <row r="421" spans="1:14" ht="85.5" customHeight="1" outlineLevel="1">
      <c r="A421" s="3" t="e">
        <f>A419+1</f>
        <v>#REF!</v>
      </c>
      <c r="B421" s="51" t="s">
        <v>348</v>
      </c>
      <c r="C421" s="53" t="s">
        <v>87</v>
      </c>
      <c r="D421" s="57"/>
      <c r="E421" s="65" t="s">
        <v>88</v>
      </c>
      <c r="F421" s="51" t="s">
        <v>853</v>
      </c>
      <c r="G421" s="51" t="s">
        <v>853</v>
      </c>
      <c r="H421" s="50">
        <v>42735</v>
      </c>
      <c r="I421" s="51" t="s">
        <v>853</v>
      </c>
      <c r="J421" s="51" t="s">
        <v>853</v>
      </c>
      <c r="K421" s="51" t="s">
        <v>860</v>
      </c>
      <c r="L421" s="51" t="s">
        <v>860</v>
      </c>
      <c r="M421" s="21"/>
      <c r="N421" s="21"/>
    </row>
    <row r="422" spans="1:14" ht="63.75" customHeight="1" outlineLevel="1">
      <c r="A422" s="3" t="e">
        <f>A421+1</f>
        <v>#REF!</v>
      </c>
      <c r="B422" s="51" t="s">
        <v>349</v>
      </c>
      <c r="C422" s="64" t="s">
        <v>948</v>
      </c>
      <c r="D422" s="57"/>
      <c r="E422" s="65" t="s">
        <v>917</v>
      </c>
      <c r="F422" s="51" t="s">
        <v>987</v>
      </c>
      <c r="G422" s="50">
        <v>41640</v>
      </c>
      <c r="H422" s="117">
        <v>42735</v>
      </c>
      <c r="I422" s="51" t="s">
        <v>620</v>
      </c>
      <c r="J422" s="107">
        <v>264215.19999999984</v>
      </c>
      <c r="K422" s="107">
        <v>129898.69999999963</v>
      </c>
      <c r="L422" s="107">
        <v>840140.7</v>
      </c>
      <c r="M422" s="32"/>
      <c r="N422" s="32"/>
    </row>
    <row r="423" spans="1:14" ht="88.5" customHeight="1" outlineLevel="1">
      <c r="A423" s="3" t="e">
        <f aca="true" t="shared" si="16" ref="A423:A429">A422+1</f>
        <v>#REF!</v>
      </c>
      <c r="B423" s="51" t="s">
        <v>350</v>
      </c>
      <c r="C423" s="53" t="s">
        <v>839</v>
      </c>
      <c r="D423" s="181" t="s">
        <v>1013</v>
      </c>
      <c r="E423" s="65" t="s">
        <v>917</v>
      </c>
      <c r="F423" s="51" t="s">
        <v>853</v>
      </c>
      <c r="G423" s="51" t="s">
        <v>853</v>
      </c>
      <c r="H423" s="50">
        <v>42004</v>
      </c>
      <c r="I423" s="51" t="s">
        <v>853</v>
      </c>
      <c r="J423" s="51" t="s">
        <v>853</v>
      </c>
      <c r="K423" s="51" t="s">
        <v>860</v>
      </c>
      <c r="L423" s="51" t="s">
        <v>860</v>
      </c>
      <c r="M423" s="21"/>
      <c r="N423" s="21"/>
    </row>
    <row r="424" spans="1:14" ht="84" customHeight="1" outlineLevel="1">
      <c r="A424" s="3" t="e">
        <f t="shared" si="16"/>
        <v>#REF!</v>
      </c>
      <c r="B424" s="51" t="s">
        <v>351</v>
      </c>
      <c r="C424" s="53" t="s">
        <v>574</v>
      </c>
      <c r="D424" s="57"/>
      <c r="E424" s="65" t="s">
        <v>905</v>
      </c>
      <c r="F424" s="51" t="s">
        <v>853</v>
      </c>
      <c r="G424" s="51" t="s">
        <v>853</v>
      </c>
      <c r="H424" s="50">
        <v>42369</v>
      </c>
      <c r="I424" s="51" t="s">
        <v>853</v>
      </c>
      <c r="J424" s="51" t="s">
        <v>853</v>
      </c>
      <c r="K424" s="51" t="s">
        <v>860</v>
      </c>
      <c r="L424" s="51" t="s">
        <v>860</v>
      </c>
      <c r="M424" s="21"/>
      <c r="N424" s="21"/>
    </row>
    <row r="425" spans="1:14" ht="77.25" customHeight="1" outlineLevel="1">
      <c r="A425" s="3" t="e">
        <f t="shared" si="16"/>
        <v>#REF!</v>
      </c>
      <c r="B425" s="51" t="s">
        <v>352</v>
      </c>
      <c r="C425" s="114" t="s">
        <v>949</v>
      </c>
      <c r="D425" s="57"/>
      <c r="E425" s="188" t="s">
        <v>1082</v>
      </c>
      <c r="F425" s="50" t="s">
        <v>986</v>
      </c>
      <c r="G425" s="117">
        <v>41275</v>
      </c>
      <c r="H425" s="117">
        <v>42735</v>
      </c>
      <c r="I425" s="57" t="s">
        <v>621</v>
      </c>
      <c r="J425" s="108">
        <f>1197100-J428</f>
        <v>990775</v>
      </c>
      <c r="K425" s="108">
        <f>1197100-K428</f>
        <v>683517</v>
      </c>
      <c r="L425" s="108">
        <f>1197100-L428</f>
        <v>820697.5</v>
      </c>
      <c r="M425" s="34"/>
      <c r="N425" s="34"/>
    </row>
    <row r="426" spans="1:14" ht="62.25" customHeight="1" outlineLevel="1">
      <c r="A426" s="3" t="e">
        <f t="shared" si="16"/>
        <v>#REF!</v>
      </c>
      <c r="B426" s="51" t="s">
        <v>353</v>
      </c>
      <c r="C426" s="53" t="s">
        <v>11</v>
      </c>
      <c r="D426" s="57" t="s">
        <v>1013</v>
      </c>
      <c r="E426" s="188" t="s">
        <v>1083</v>
      </c>
      <c r="F426" s="51" t="s">
        <v>853</v>
      </c>
      <c r="G426" s="51" t="s">
        <v>853</v>
      </c>
      <c r="H426" s="117">
        <v>42004</v>
      </c>
      <c r="I426" s="51" t="s">
        <v>853</v>
      </c>
      <c r="J426" s="51" t="s">
        <v>853</v>
      </c>
      <c r="K426" s="51" t="s">
        <v>860</v>
      </c>
      <c r="L426" s="51" t="s">
        <v>860</v>
      </c>
      <c r="M426" s="21"/>
      <c r="N426" s="21"/>
    </row>
    <row r="427" spans="1:15" ht="58.5" customHeight="1" outlineLevel="1">
      <c r="A427" s="3" t="e">
        <f t="shared" si="16"/>
        <v>#REF!</v>
      </c>
      <c r="B427" s="51" t="s">
        <v>354</v>
      </c>
      <c r="C427" s="53" t="s">
        <v>12</v>
      </c>
      <c r="D427" s="52" t="s">
        <v>1013</v>
      </c>
      <c r="E427" s="188" t="s">
        <v>1083</v>
      </c>
      <c r="F427" s="51" t="s">
        <v>853</v>
      </c>
      <c r="G427" s="51" t="s">
        <v>853</v>
      </c>
      <c r="H427" s="50">
        <v>42735</v>
      </c>
      <c r="I427" s="51" t="s">
        <v>853</v>
      </c>
      <c r="J427" s="51" t="s">
        <v>853</v>
      </c>
      <c r="K427" s="51" t="s">
        <v>860</v>
      </c>
      <c r="L427" s="51" t="s">
        <v>860</v>
      </c>
      <c r="M427" s="26"/>
      <c r="N427" s="26"/>
      <c r="O427" s="26"/>
    </row>
    <row r="428" spans="1:14" ht="90.75" customHeight="1" outlineLevel="1">
      <c r="A428" s="3" t="e">
        <f t="shared" si="16"/>
        <v>#REF!</v>
      </c>
      <c r="B428" s="51" t="s">
        <v>355</v>
      </c>
      <c r="C428" s="114" t="s">
        <v>950</v>
      </c>
      <c r="D428" s="57"/>
      <c r="E428" s="188" t="s">
        <v>1084</v>
      </c>
      <c r="F428" s="50" t="s">
        <v>986</v>
      </c>
      <c r="G428" s="50">
        <v>41640</v>
      </c>
      <c r="H428" s="117">
        <v>42735</v>
      </c>
      <c r="I428" s="57" t="s">
        <v>621</v>
      </c>
      <c r="J428" s="108">
        <v>206325</v>
      </c>
      <c r="K428" s="108">
        <v>513583</v>
      </c>
      <c r="L428" s="108">
        <v>376402.5</v>
      </c>
      <c r="M428" s="34"/>
      <c r="N428" s="34"/>
    </row>
    <row r="429" spans="1:14" ht="83.25" customHeight="1" outlineLevel="1">
      <c r="A429" s="3" t="e">
        <f t="shared" si="16"/>
        <v>#REF!</v>
      </c>
      <c r="B429" s="51" t="s">
        <v>481</v>
      </c>
      <c r="C429" s="53" t="s">
        <v>683</v>
      </c>
      <c r="D429" s="57"/>
      <c r="E429" s="189" t="s">
        <v>1085</v>
      </c>
      <c r="F429" s="51" t="s">
        <v>853</v>
      </c>
      <c r="G429" s="51" t="s">
        <v>853</v>
      </c>
      <c r="H429" s="117">
        <v>42004</v>
      </c>
      <c r="I429" s="51" t="s">
        <v>853</v>
      </c>
      <c r="J429" s="51" t="s">
        <v>853</v>
      </c>
      <c r="K429" s="51" t="s">
        <v>860</v>
      </c>
      <c r="L429" s="51" t="s">
        <v>860</v>
      </c>
      <c r="M429" s="21"/>
      <c r="N429" s="21"/>
    </row>
    <row r="430" spans="2:14" ht="12.75">
      <c r="B430" s="4"/>
      <c r="C430" s="15"/>
      <c r="D430" s="14"/>
      <c r="E430" s="15"/>
      <c r="F430" s="16"/>
      <c r="G430" s="16"/>
      <c r="H430" s="16"/>
      <c r="I430" s="16"/>
      <c r="J430" s="16"/>
      <c r="K430" s="17"/>
      <c r="L430" s="17"/>
      <c r="M430" s="17"/>
      <c r="N430" s="17"/>
    </row>
  </sheetData>
  <sheetProtection/>
  <mergeCells count="19">
    <mergeCell ref="H4:H6"/>
    <mergeCell ref="I4:I6"/>
    <mergeCell ref="B45:B46"/>
    <mergeCell ref="B275:I275"/>
    <mergeCell ref="B364:I364"/>
    <mergeCell ref="B3:L3"/>
    <mergeCell ref="C4:C6"/>
    <mergeCell ref="B4:B6"/>
    <mergeCell ref="E4:E6"/>
    <mergeCell ref="D4:D6"/>
    <mergeCell ref="F4:F6"/>
    <mergeCell ref="J4:L5"/>
    <mergeCell ref="G4:G6"/>
    <mergeCell ref="B385:J385"/>
    <mergeCell ref="C294:J294"/>
    <mergeCell ref="B414:J414"/>
    <mergeCell ref="C289:L289"/>
    <mergeCell ref="B408:J408"/>
    <mergeCell ref="B376:L376"/>
  </mergeCells>
  <printOptions horizontalCentered="1"/>
  <pageMargins left="0.2362204724409449" right="0.2362204724409449" top="0.7480314960629921" bottom="0.7480314960629921" header="0.31496062992125984" footer="0.31496062992125984"/>
  <pageSetup fitToHeight="0" fitToWidth="1" horizontalDpi="300" verticalDpi="300" orientation="landscape" paperSize="9" scale="70" r:id="rId1"/>
  <headerFooter alignWithMargins="0">
    <oddFooter>&amp;R&amp;P</oddFooter>
  </headerFooter>
  <rowBreaks count="2" manualBreakCount="2">
    <brk id="49" min="1" max="11" man="1"/>
    <brk id="58"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GVC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Zajzeva</dc:creator>
  <cp:keywords/>
  <dc:description/>
  <cp:lastModifiedBy>Людмила</cp:lastModifiedBy>
  <cp:lastPrinted>2014-12-25T06:46:53Z</cp:lastPrinted>
  <dcterms:created xsi:type="dcterms:W3CDTF">2004-08-12T09:35:01Z</dcterms:created>
  <dcterms:modified xsi:type="dcterms:W3CDTF">2015-01-13T11:58:32Z</dcterms:modified>
  <cp:category/>
  <cp:version/>
  <cp:contentType/>
  <cp:contentStatus/>
</cp:coreProperties>
</file>