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25" yWindow="420" windowWidth="19035" windowHeight="12810"/>
  </bookViews>
  <sheets>
    <sheet name="Свод" sheetId="6" r:id="rId1"/>
  </sheets>
  <definedNames>
    <definedName name="_xlnm._FilterDatabase" localSheetId="0" hidden="1">Свод!$A$14:$AA$104</definedName>
    <definedName name="_xlnm.Print_Titles" localSheetId="0">Свод!$9:$9</definedName>
    <definedName name="_xlnm.Print_Area" localSheetId="0">Свод!$A$1:$L$113</definedName>
  </definedNames>
  <calcPr calcId="125725"/>
</workbook>
</file>

<file path=xl/calcChain.xml><?xml version="1.0" encoding="utf-8"?>
<calcChain xmlns="http://schemas.openxmlformats.org/spreadsheetml/2006/main">
  <c r="K11" i="6"/>
  <c r="J11"/>
  <c r="I11"/>
  <c r="H11"/>
  <c r="G11"/>
  <c r="C11"/>
  <c r="D13"/>
  <c r="C13"/>
  <c r="K43"/>
  <c r="J43"/>
  <c r="I43"/>
  <c r="D43"/>
  <c r="E43"/>
  <c r="F43"/>
  <c r="G43"/>
  <c r="H43"/>
  <c r="C43"/>
  <c r="J69"/>
  <c r="J70"/>
  <c r="J71"/>
  <c r="I69"/>
  <c r="I70"/>
  <c r="I71"/>
  <c r="J16"/>
  <c r="I16"/>
  <c r="C16"/>
  <c r="C15"/>
  <c r="I18"/>
  <c r="J18"/>
  <c r="K16"/>
  <c r="K15" s="1"/>
  <c r="D16"/>
  <c r="E16"/>
  <c r="F16"/>
  <c r="G16"/>
  <c r="H16"/>
  <c r="D15"/>
  <c r="E15"/>
  <c r="F15"/>
  <c r="G15"/>
  <c r="H15"/>
  <c r="J15" l="1"/>
  <c r="K36"/>
  <c r="K35" s="1"/>
  <c r="C37"/>
  <c r="I37"/>
  <c r="I34"/>
  <c r="D36"/>
  <c r="E36"/>
  <c r="F36"/>
  <c r="F35" s="1"/>
  <c r="G36"/>
  <c r="G35" s="1"/>
  <c r="H36"/>
  <c r="H35" s="1"/>
  <c r="C36"/>
  <c r="C35" s="1"/>
  <c r="J36" l="1"/>
  <c r="I36"/>
  <c r="D35"/>
  <c r="E35"/>
  <c r="I35" l="1"/>
  <c r="J13"/>
  <c r="J35"/>
  <c r="I38" l="1"/>
  <c r="J34"/>
  <c r="J33"/>
  <c r="I33"/>
  <c r="J31"/>
  <c r="C31"/>
  <c r="J28"/>
  <c r="I28"/>
  <c r="J29"/>
  <c r="I29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G72"/>
  <c r="G42" s="1"/>
  <c r="C72"/>
  <c r="C42" s="1"/>
  <c r="I61"/>
  <c r="D72"/>
  <c r="D42" s="1"/>
  <c r="J73"/>
  <c r="K73" s="1"/>
  <c r="I73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74"/>
  <c r="K74" s="1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K103" s="1"/>
  <c r="J104"/>
  <c r="I45"/>
  <c r="I46"/>
  <c r="I47"/>
  <c r="I48"/>
  <c r="I49"/>
  <c r="I50"/>
  <c r="I51"/>
  <c r="I52"/>
  <c r="I53"/>
  <c r="I54"/>
  <c r="I55"/>
  <c r="I56"/>
  <c r="I57"/>
  <c r="I58"/>
  <c r="I59"/>
  <c r="I60"/>
  <c r="I62"/>
  <c r="I63"/>
  <c r="I64"/>
  <c r="I65"/>
  <c r="I66"/>
  <c r="I67"/>
  <c r="I68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44"/>
  <c r="J44"/>
  <c r="K104"/>
  <c r="K97"/>
  <c r="K95"/>
  <c r="K94"/>
  <c r="K91"/>
  <c r="K89"/>
  <c r="K88"/>
  <c r="K87"/>
  <c r="K86"/>
  <c r="K85"/>
  <c r="K80"/>
  <c r="K79"/>
  <c r="K78"/>
  <c r="K75"/>
  <c r="H72"/>
  <c r="H42" s="1"/>
  <c r="F72"/>
  <c r="F42" s="1"/>
  <c r="F11" s="1"/>
  <c r="E72"/>
  <c r="E42" s="1"/>
  <c r="E11" s="1"/>
  <c r="J42" l="1"/>
  <c r="D40"/>
  <c r="J40" s="1"/>
  <c r="D11"/>
  <c r="I42"/>
  <c r="C40"/>
  <c r="I40" s="1"/>
  <c r="I31"/>
  <c r="J72"/>
  <c r="I72"/>
  <c r="K72"/>
  <c r="K42" s="1"/>
  <c r="I15" l="1"/>
  <c r="I13"/>
  <c r="K40"/>
  <c r="J17"/>
  <c r="I17"/>
</calcChain>
</file>

<file path=xl/sharedStrings.xml><?xml version="1.0" encoding="utf-8"?>
<sst xmlns="http://schemas.openxmlformats.org/spreadsheetml/2006/main" count="274" uniqueCount="266">
  <si>
    <t>в том числе:</t>
  </si>
  <si>
    <t>1.</t>
  </si>
  <si>
    <t>2.</t>
  </si>
  <si>
    <t>№ п/п</t>
  </si>
  <si>
    <t>(наименование федеральной целевой программы, государственный заказчик-координатор (государственный заказчик)</t>
  </si>
  <si>
    <t>Форма № 3</t>
  </si>
  <si>
    <t>Наименование строек, объектов, мероприятий по направлению «капитальные вложения»</t>
  </si>
  <si>
    <t>Федеральный бюджет</t>
  </si>
  <si>
    <t>Бюджеты субъектов РФ и местные бюджеты</t>
  </si>
  <si>
    <t>Внебюджетные источники</t>
  </si>
  <si>
    <t>Общий объем финансирования</t>
  </si>
  <si>
    <t>Освоено с начала года за счет всех источников</t>
  </si>
  <si>
    <t>Всего по ФЦП:</t>
  </si>
  <si>
    <t>Бюджетные инвестиции, всего</t>
  </si>
  <si>
    <t>3.</t>
  </si>
  <si>
    <t>Обобщенные показатели
(тыс. рублей)</t>
  </si>
  <si>
    <t>Направление I "Модернизация системы организации воздушного движения":</t>
  </si>
  <si>
    <t>Строительство позиции и установка доплеровского метеорологического локатора в районе аэродрома Элиста, г. Элиста, Республика Калмыкия</t>
  </si>
  <si>
    <t>«Модернизация Единой системы организации воздушного движения Российской Федерации (2009-2020 годы)»,
Министерство транспорта Российской Федерации</t>
  </si>
  <si>
    <t>Создание укрупненных центров Единой системы организации воздушного движения Российской Федерации, в том числе:</t>
  </si>
  <si>
    <t>Разработка и внедрение унифицированных автоматизированных систем планирования использования воздушного пространства</t>
  </si>
  <si>
    <r>
      <t xml:space="preserve">    </t>
    </r>
    <r>
      <rPr>
        <b/>
        <sz val="10"/>
        <rFont val="Times New Roman"/>
        <family val="1"/>
        <charset val="204"/>
      </rPr>
      <t xml:space="preserve"> в том числе:</t>
    </r>
  </si>
  <si>
    <t>2.1.</t>
  </si>
  <si>
    <t>2.1.1</t>
  </si>
  <si>
    <t>техническое перевооружение Хабаровского укрупненного центра, включая оснащение автоматизированной системой организации воздушного движения, г.Хабаровск</t>
  </si>
  <si>
    <t>2.2</t>
  </si>
  <si>
    <t>Модернизация сети авиационной электросвязи и передачи данных, создание инфраструктуры перспективной цифровой сети авиационной электросвязи</t>
  </si>
  <si>
    <t xml:space="preserve">Заместитель Министра транспорта 
Российской Федерации                                      _______________________ </t>
  </si>
  <si>
    <t>Совершенствование аэронавигационного обслуживания полетов в районе аэродромов и на воздушных трассах</t>
  </si>
  <si>
    <t>Техническое перевооружение АМСГ II разряда Курск, аэропорт Курск, г. Курск</t>
  </si>
  <si>
    <t>Техническое перевооружение АМСГ Николаевск-на-Амуре, аэропорт Николаевск-на-Амуре, г. Николаевск-на-Амуре, Хабаровский край</t>
  </si>
  <si>
    <t>Техническое перевооружение АМЦ Чита, аэропорт Чита, г. Чита, Забайкальский край</t>
  </si>
  <si>
    <t>Техническое перевооружение авиационной метеорологической станции гражданской Киренск, аэропорт Киренск, г. Киренск, включая установку: автоматизированной метеорологической измерительной системы с центральным устройством и датчиками для измерения параметров погоды на аэродроме, комплекса приема и обработки бортовой погоды, системы для проведения брифинга, программно-аппаратных комплексов дистанционного обучения авиаметспециалистов, средств отображения метеорологической информации</t>
  </si>
  <si>
    <t>Техническое перевооружение авиационного метеорологического центра Екатеринбург, аэропорт Кольцово, г. Екатеринбург, включая: замену автоматизированной метеорологической измерительной системы и частичную замену датчиков для измерения параметров погоды с учетом двух взлетно-посадочных полос; установку системы интеграции с комплексом средств автоматизации управления воздушным движением, рабочей станции метеорологической автоматизированной радиолокационной сети, комплексов приема и обработки бортовой погоды, автоматизированных рабочих мест, системы для проведения брифинга, системы прогнозирования с реализацией расчетных методов прогнозов опасных для полетов авиации явлений погоды, программно-аппаратных комплексов дистанционного обучения авиаметспециалистов, средств отображения метеорологической информации</t>
  </si>
  <si>
    <t>Главный центр информационных технологий и метеорологического обслуживания авиации Федеральной службы по гидрометеорологии и мониторингу окружающей среды, г. Москва</t>
  </si>
  <si>
    <t>Исполнитель: Новак Екатерина Сергеевна
Телефон:+7 (499) 262-79-36,
e-mail:novak@ppp-transport.ru</t>
  </si>
  <si>
    <t>Результаты реализации программных мероприятий по направлению "капитальные вложения"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I квартал 2014 года в рамках федеральной целевой программы</t>
  </si>
  <si>
    <t>Источники и объемы финансирования за 2014 год                                                                                                                        (тыс. рублей)</t>
  </si>
  <si>
    <t>Кассовые 
расходы 
госзаказчика за I квартал                      2014 года</t>
  </si>
  <si>
    <t>Предусмот-рено утвержден-ной ФЦП на 2014 год</t>
  </si>
  <si>
    <t>Фактические расходы за I квартал                2014 года</t>
  </si>
  <si>
    <t>Предусмот-рено утвержденной ФЦП на 2014 год</t>
  </si>
  <si>
    <t>Фактические расходы                                  за I квартал 2014 года</t>
  </si>
  <si>
    <t>Предусмотрено на 2014 год</t>
  </si>
  <si>
    <t>Кассовые расходы и фактические расходы за I квартал                     2014 год</t>
  </si>
  <si>
    <t>Выполненные работы за I квартал 2014 года                        
(в натуральных показателях)</t>
  </si>
  <si>
    <t xml:space="preserve">     в том числе:</t>
  </si>
  <si>
    <t xml:space="preserve">Федеральное государственное бюджетное учреждение "Центральная аэрологическая обсерватория", г.Долгопрудный, Московская область </t>
  </si>
  <si>
    <t>3.1.</t>
  </si>
  <si>
    <t xml:space="preserve">Строительство позиции и установка доплеровского метеорологического локатора в районе аэродрома Чебоксары, г. Чебоксары  </t>
  </si>
  <si>
    <t>работы введутся в соответствии с календарым планом  и договором № РЛ-10/13-ЧЕБ от 27.02.13.</t>
  </si>
  <si>
    <t>3.2.</t>
  </si>
  <si>
    <t>Строительство позиции и установка доплеровского метеорологического локатора в районе аэродрома Владимир, г. Владимир</t>
  </si>
  <si>
    <t>работы введутся в соответствии с календарым планом  и договором № РЛ-11/13-ВЛ от 27.02.13.</t>
  </si>
  <si>
    <t>3.3.</t>
  </si>
  <si>
    <t>Строительство позиции и установка доплеровского метеорологического локатора в районе аэродрома Рязань, г. Рязань</t>
  </si>
  <si>
    <t>работы введутся в соответствии с календарым планом  и договором  № РЛ-13/13-РЯЗ от 27.02.13.</t>
  </si>
  <si>
    <t>3.4.</t>
  </si>
  <si>
    <t>Строительство позиции и установка доплеровского метеорологического локатора в районе аэродрома Йошкар-Ола, г.Йошкар-Ола</t>
  </si>
  <si>
    <t>работы введутся в соответствии с календарым планом  и договором № РЛ-12/13-ЙОШ от 27.02.13.</t>
  </si>
  <si>
    <t>3.5.</t>
  </si>
  <si>
    <t>Строительство позиции и установка доплеровского метеорологического локатора в районе аэродрома Саранск, г. Саранск</t>
  </si>
  <si>
    <t xml:space="preserve">работы введутся в соответствии с календарым планом  и договором № РЛ-13/12-САР  от 30.03.12.  </t>
  </si>
  <si>
    <t>3.6.</t>
  </si>
  <si>
    <t>Строительство позиции и установка доплеровского метеорологического локатора в районе аэродрома Геленджик, г. Геленджик</t>
  </si>
  <si>
    <t xml:space="preserve">работы введутся в соответствии с календарым планом  и договором № РЛ-11/12-ГЛ  от 30.03.12. </t>
  </si>
  <si>
    <t>3.7.</t>
  </si>
  <si>
    <t xml:space="preserve">работы введутся в соответствии с календарым планом  и договором № РЛ-14/12-ЭЛ  от 30.03.12.  </t>
  </si>
  <si>
    <t>3.8.</t>
  </si>
  <si>
    <t>Строительство позиции и установка доплеровского метеорологического локатора в районе аэродрома Астрахань,  г.Астрахань</t>
  </si>
  <si>
    <t>3.9.</t>
  </si>
  <si>
    <t>Строительство позиции и установка доплеровского метеорологического локатора в районе аэродрома Калуга, г. Калуга</t>
  </si>
  <si>
    <t>3.10.</t>
  </si>
  <si>
    <t>Строительство позиции и установка доплеровского метеорологического локатора в районе аэродрома Тверь (Мигалово), г. Тверь</t>
  </si>
  <si>
    <t>3.11.</t>
  </si>
  <si>
    <t xml:space="preserve">Строительство позиции и установка доплеровского метеорологического локатора в районе аэродрома Махачкала, г. Махачкала </t>
  </si>
  <si>
    <t>3.12.</t>
  </si>
  <si>
    <t>Строительство позиции и установка доплеровского метеорологического локатора в районе аэродрома Кемерово, г. Кемерово</t>
  </si>
  <si>
    <t xml:space="preserve">подготовлен и направлен договор на согласование и подписание генеральному подрядчику ОАО «Концерн ПВО «Алмаз-Антей» </t>
  </si>
  <si>
    <t>3.13.</t>
  </si>
  <si>
    <t>Строительство позиции и установка доплеровского метеорологического локатора в районе аэродрома Томск, г. Томск</t>
  </si>
  <si>
    <t>3.14.</t>
  </si>
  <si>
    <t>Строительство позиции и установка доплеровского метеорологического локатора в районе аэродрома Колпашево, г. Колпашево, Томская область</t>
  </si>
  <si>
    <t>3.15.</t>
  </si>
  <si>
    <t>Строительство позиции и установка доплеровского метеорологического локатора в районе аэродрома Горно-Алтайск, г.Горно-Алтайск, Томская область</t>
  </si>
  <si>
    <t>3.16.</t>
  </si>
  <si>
    <t>Строительство позиции и установка доплеровского метеорологического локатора в районе аэродрома Новгород , г.Великий Новгород</t>
  </si>
  <si>
    <t>работы введутся в соответствии с календарым планом  и договором  № РЛ-17/13-НВГ от 27.02.13.</t>
  </si>
  <si>
    <t>3.17.</t>
  </si>
  <si>
    <t>Строительство позиции и установка доплеровского метеорологического локатора в районе аэродрома Сыктывкар, г. Сыктывкар, Республика Коми</t>
  </si>
  <si>
    <t>3.18.</t>
  </si>
  <si>
    <t>Строительство позиции и установка доплеровского метеорологического локатора в районе аэродрома Ухта, г. Ухта, Республика Коми</t>
  </si>
  <si>
    <t>3.19.</t>
  </si>
  <si>
    <t>Строительство позиции и установка доплеровского метеорологического локатора в районе аэродрома Ульяновск (Центральный), г. Ульяновск</t>
  </si>
  <si>
    <t>3.20.</t>
  </si>
  <si>
    <t>Строительство позиции и установка доплеровского метеорологического локатора в районе аэродрома Пенза, г.Пенза</t>
  </si>
  <si>
    <t>работы введутся в соответствии с календарым планом  и договором  № РЛ-19/13-ПНЗ от 27.02.13.</t>
  </si>
  <si>
    <t>3.21.</t>
  </si>
  <si>
    <t>Строительство позиции и установка доплеровского метеорологического локатора в районе аэродрома Красный Кут, г.Красный Кут, Саратовская область.</t>
  </si>
  <si>
    <t>3.22.</t>
  </si>
  <si>
    <t>Строительство позиции и установка доплеровского метеорологического локатора в районе аэродрома Кольцово, г. Екатеринбург</t>
  </si>
  <si>
    <t>3.23.</t>
  </si>
  <si>
    <t>Строительство позиции и установка доплеровского метеорологического локатора в районе аэродрома Североуральск, г.Североуральск, Свердловская область</t>
  </si>
  <si>
    <t>3.24.</t>
  </si>
  <si>
    <t>3.25.</t>
  </si>
  <si>
    <t>Федеральное государственное бюджетное учреждение  "Главный центр информационных технологий и метеорологического обслуживания авиации Федеральной службы по гидрометеорологии и мониторингу окружающей среды " (ФГБУ "Авиаметтелеком Росгидромета"), г. Москва</t>
  </si>
  <si>
    <t>3.26.</t>
  </si>
  <si>
    <t>Техническое перевооружение АМСГ II разряда Йошкар-Ола, аэропорт Йошкар-Ола, г. Йошкар-Ола, Республика Марий Эл</t>
  </si>
  <si>
    <t>3.27.</t>
  </si>
  <si>
    <t>3.28.</t>
  </si>
  <si>
    <t>Техническое перевооружение АМСГ Тамбов, аэропорт Тамбов, г. Тамбов</t>
  </si>
  <si>
    <t>3.29.</t>
  </si>
  <si>
    <t>Техническое перевооружение АМСГ Ярославль, аэропорт Ярославль (Туношна), Ярославская область</t>
  </si>
  <si>
    <t>Заключен договор № 12-14  от 25.03.2014 г.</t>
  </si>
  <si>
    <t>3.30.</t>
  </si>
  <si>
    <t>Техническое перевооружение АМСГ Таганрог, аэропорт Таганрог, г. Таганрог, Ростовская область</t>
  </si>
  <si>
    <t>Заключен договор № 18-14  от 25.03.2014 г.</t>
  </si>
  <si>
    <t>3.31.</t>
  </si>
  <si>
    <t>Техническое перевооружение АМЦ Южно-Сахалинск, аэропорт Южно-Сахалинск, г. Южно-Сахалинск</t>
  </si>
  <si>
    <t>3.32.</t>
  </si>
  <si>
    <t>3.33.</t>
  </si>
  <si>
    <t>Техническое перевооружение АМСГ Ноглики, аэропорт Ноглики, пос. Ноглики, Сахалинская область</t>
  </si>
  <si>
    <t>Заключен договор № 9-14   от 25.03.2014 г.</t>
  </si>
  <si>
    <t>3.34.</t>
  </si>
  <si>
    <t>Техническое перевооружение ОГ Тында, аэропорт Тында, г. Тында, Хабаровский край</t>
  </si>
  <si>
    <t>Заключен договор № 16-14  от 25.03.2014 г.</t>
  </si>
  <si>
    <t>3.35.</t>
  </si>
  <si>
    <t>Техническое перевооружение АМСГ Анадырь, аэропорт Анадырь, г. Анадырь, Чукотский АО</t>
  </si>
  <si>
    <t>Заключен договор № 20-14  от 25.03.2014 г.</t>
  </si>
  <si>
    <t>3.36.</t>
  </si>
  <si>
    <t>Техническое перевооружение АМСГ Усть-Камчатск, аэропорт Усть-Камчатск, пос. Усть-Камчатск, Камчатский край</t>
  </si>
  <si>
    <t>Заключен договор № 14-14  от 25.03.2014 г.</t>
  </si>
  <si>
    <t>3.37.</t>
  </si>
  <si>
    <t>Техническое перевооружение АМСГ Тигиль, аэропорт Тигиль, с. Тигиль, Камчатский край</t>
  </si>
  <si>
    <t>Заключен договор № 11-14  от 25.03.2014 г.</t>
  </si>
  <si>
    <t>3.38.</t>
  </si>
  <si>
    <t>Техническое перевооружение АМСГ Калининград, аэропорт Калининград (Храброво), г. Калининград</t>
  </si>
  <si>
    <t>3.39.</t>
  </si>
  <si>
    <t>Техническое перевооружение АМЦ Иркутск, аэропорт Иркутск, г. Иркутск</t>
  </si>
  <si>
    <t>3.40.</t>
  </si>
  <si>
    <t>3.41.</t>
  </si>
  <si>
    <t>Техническое перевооружение АМСГ Братск, аэропорт Братск, г. Братск, Иркутская область</t>
  </si>
  <si>
    <t>3.42.</t>
  </si>
  <si>
    <t>3.43.</t>
  </si>
  <si>
    <t>Техническое перевооружение зонального АМЦ Новосибирск, аэропорт Толмачево, г. Обь-4, Новосибирская область</t>
  </si>
  <si>
    <t>Заключен договор № 10-14  от 25.03.2014 г.</t>
  </si>
  <si>
    <t>3.44.</t>
  </si>
  <si>
    <t>Техническое перевооружение АМСГ Кемерово, аэропорт Кемерово, г. Кемерово</t>
  </si>
  <si>
    <t>3.45.</t>
  </si>
  <si>
    <t>Техническое перевооружение АМСГ Томск, аэропорт Томск (Богашево), п. Аэропорт, Томский район, Томская область</t>
  </si>
  <si>
    <t>Заключен договор № 17-14  от 25.03.2014 г.</t>
  </si>
  <si>
    <t>3.46.</t>
  </si>
  <si>
    <t xml:space="preserve">Техническое перевооружение АМЦ Красноярск, аэропорт Емельяново, г. Красноярск </t>
  </si>
  <si>
    <t>Заключен договор № 15-14  от 25.03.2014 г.</t>
  </si>
  <si>
    <t>3.47.</t>
  </si>
  <si>
    <t>Техническое перевооружение АМЦ Пулково, аэропорт Пулково, г. Санкт-Петербург</t>
  </si>
  <si>
    <t>3.48.</t>
  </si>
  <si>
    <t>Техническое перевооружение АМЦ Сыктывкар, аэропорт Сыктывкар, г. Сыктывкар</t>
  </si>
  <si>
    <t>3.49.</t>
  </si>
  <si>
    <t>Техническое перевооружение АМСГ II разряда Васьково, аэропорт Васьково, г. Архангельск</t>
  </si>
  <si>
    <t>Заключен договор № 8-14  от 25.03.2014 г.</t>
  </si>
  <si>
    <t>3.50.</t>
  </si>
  <si>
    <t>Техническое перевооружение авиационного метеорологического центра Самара, аэропорт Курумоч, г. Самара, включая: замену автоматизированной метеорологической измерительной системы и частичную замену  датчиков для измерения параметров погоды с учетом двух взлетно-посадочных полос; установку системы интеграции с комплексом средств автоматизации управления воздушным движением, рабочей станции метеорологической автоматизированной радиолокационной сети, комплексов приема и обработки бортовой погоды, автоматизированных рабочих мест, систем для проведения брифинга; системы прогнозирования с реализацией расчетных методов прогнозов опасных для полетов авиации явлений погоды, программно-аппаратных комплексов дистанционного обучения авиаметспециалистов, средств отображения метеорологической информации</t>
  </si>
  <si>
    <t>3.51.</t>
  </si>
  <si>
    <t>Техническое перевооружение АМСГ I разряда Оренбург, аэропорт Оренбург, г. Оренбург</t>
  </si>
  <si>
    <t>Заключен договор № 6-14  от 25.03.2014 г.</t>
  </si>
  <si>
    <t>3.52.</t>
  </si>
  <si>
    <t>Техническое перевооружение АМСГ II разряда Орск, аэропорт Орск, г. Орск, Оренбургская область</t>
  </si>
  <si>
    <t>Заключен договор № 7-14  от 25.03.2014 г.</t>
  </si>
  <si>
    <t>3.53.</t>
  </si>
  <si>
    <t>Техническое перевооружение АМСГ I разряда Ульяновск, аэропорт Ульяновск (Баратаевка), г. Ульяновск</t>
  </si>
  <si>
    <t>Заключен договор № 5-14  от 25.03.2014 г.</t>
  </si>
  <si>
    <t>3.54.</t>
  </si>
  <si>
    <t>Техническое перевооружение АМЦ Ханты-Мансийск, аэропорт Ханты-Мансийск, г. Ханты-Мансийск, Ханты-Мансийский автономный округ-Югра</t>
  </si>
  <si>
    <t>Заключен договор № 13-14  от 25.03.2014 г.</t>
  </si>
  <si>
    <t>3.55.</t>
  </si>
  <si>
    <t>Техническое перевооружение АМСГ II разряда Ноябрьск, аэропорт Ноябрьск, г. Ноябрьск, Ямало-Ненецкий автономный округ</t>
  </si>
  <si>
    <t>Заключен договор № 19-14  от 25.03.2014 г.</t>
  </si>
  <si>
    <t>3.56.</t>
  </si>
  <si>
    <t>3.57.</t>
  </si>
  <si>
    <t>Субсидии в объекты гос. собственности РФ, всего</t>
  </si>
  <si>
    <t>работы введутся в соответствии с гос.контрактом  № 1- СМР от 27.12.10.</t>
  </si>
  <si>
    <t>работы введутся в соответствии с календарым планом  и договором                                                                                       № РЛ-19/13-ПНЗ от 27.02.13.</t>
  </si>
  <si>
    <t>Строительство позиции и установка доплеровского метеорологического локатора в районе аэродрома Надым,  г.Надым, Ямало-Ненецкий автономный округ</t>
  </si>
  <si>
    <t xml:space="preserve">Работы ведутся согласно календарного плана к  договору                                                               № 25/12 от 27.11.2012 г. </t>
  </si>
  <si>
    <t xml:space="preserve">Работы ведутся согласно календарного плана к  договору                                                                                       № 49-11 от 26.12.2011 г.  </t>
  </si>
  <si>
    <t>Строительство позиции и установка доплеровского метеорологического локатора  в районе аэродрома Охотск, г.Охотск, Хабаровский край</t>
  </si>
  <si>
    <t>2.1.1.</t>
  </si>
  <si>
    <t>Реконструкция и техническое перевооружение Калининградского центра ЕС ОрВД, включая поставку оборудования, не входящего в смету стройки, г. Калининград, Калининградская область</t>
  </si>
  <si>
    <t>2.1.2.</t>
  </si>
  <si>
    <t>2.1.3.</t>
  </si>
  <si>
    <t>2.1.4.</t>
  </si>
  <si>
    <t>2.1.5.</t>
  </si>
  <si>
    <t>2.1.6.</t>
  </si>
  <si>
    <t>Техническое перевооружение Ростовского укрупненного центра, включая замену автоматизированной системы организации воздушного движения, г. Ростов-на-Дону</t>
  </si>
  <si>
    <t>2.1.7.</t>
  </si>
  <si>
    <t>Строительство технологического здания и оснащение автоматизированной системой организации воздушного движения Санкт-Петербургского укрупненного центра ЕС ОрВД, г. Санкт-Петербург</t>
  </si>
  <si>
    <t>2.1.8.</t>
  </si>
  <si>
    <t>2.1.9.</t>
  </si>
  <si>
    <t>2.1.10.</t>
  </si>
  <si>
    <t>Техническое перевооружение Якутского укрупненного центра ЕС ОрВД, включая оснащение автоматизированной системой организации воздушного движения, г. Якутск</t>
  </si>
  <si>
    <t xml:space="preserve">Проходят согласования между Государственным заказчиком и застройщиком договор на разработку технического проекта автоматизированной системы организации воздушного движения, устраняются замечания к техническому заданию.
Ведется подготовка договора на оснащение автоматизированной системы организации воздушного движения.
Запрошена ведомость поставки автоматизированной системы организации воздушного движения и спецификации изготовления 2014 года согласно
техническому заданию на  автоматизированную систему организации воздушного движения, монтажные и пуско-наладочные работы
Ведется подготовка договора на проверку смет.
</t>
  </si>
  <si>
    <t>Строительство технологического здания и оснащение автоматизированной системой организации воздушного движения Тюменского укрупненного центра ЕС ОрВД, г. Тюмень</t>
  </si>
  <si>
    <t>Реконструкция и техническое перевооружение Магаданского укрупненного центра ЕС ОрВД, включая строительство технологического здания  (площадью до 1300 кв.м), г. Магадан, Магаданская область</t>
  </si>
  <si>
    <t>Строительство технологического здания и оснащение автоматизированной системой организации воздушного движения Екатеринбургского укрупненного центра ЕС ОрВД, г. Екатеринбург</t>
  </si>
  <si>
    <t>2.3.</t>
  </si>
  <si>
    <t>2.4.</t>
  </si>
  <si>
    <t>Строительство зданий и сооружений для размещения авиационного поисково-спасательного центра с координационным центром поиска и спасания,г.Петропавловск-Камчатский.ПИР.</t>
  </si>
  <si>
    <t>Строительство зданий и сооружений авиационных поисково-спасательных центров единой системы авиационно-космического поиска и спасания для эффективной организации поисково-спасательной службы и обеспечения координации проведения поисково-спасательных операций в пределах зоны поиска и спасения</t>
  </si>
  <si>
    <t>2.5.2.</t>
  </si>
  <si>
    <t>2.5.1.</t>
  </si>
  <si>
    <t>2.5.</t>
  </si>
  <si>
    <t>Направление III "Развитие единой системы авиационно-космического поиска и спасания"</t>
  </si>
  <si>
    <t>Направление II "Развитие метеорологического обеспечения аэронавигации"</t>
  </si>
  <si>
    <t>Реконструкция технологического здания (площадью 1280 кв. м) и техническое перевооружение Иркутского укрупненного центра ЕС ОрВД, включая оснащение  автоматизированной системой организации воздушного движения,                                              г. Иркутск, Иркутская область</t>
  </si>
  <si>
    <t xml:space="preserve">Выполняются монтажные и пуско-наладочные работы, предъявление к приемочным испытаниям - 27.06.2014 г. (по Календарному плану).
Уровень технической готовности 90%. </t>
  </si>
  <si>
    <t>Реконструкция технологического здания (площадью 2800 кв. м) и техническое перевооружение Самарского укрупненного центра ЕС ОрВД, включая оснащение автоматизированной системой организации воздушного движения,                                                            г. Самара</t>
  </si>
  <si>
    <t>Проведены общестроительные работы, монтажные работы по установке охранной и пожарной сигнализации, сети связи.
Уровень технической готовности 92%.</t>
  </si>
  <si>
    <t>В связи с изменением сроков бюджетного финансирования  подготовлено предложение по исключению данного объекта из перечня инвестиционных мероприятий на 2014 год.</t>
  </si>
  <si>
    <t>Нет разработанной проектной документации и положительного заключения ФАУ "Главгосэкспертиза России", в связи с чем сформированы предложения по перераспределению средств федерального бюджета на другие мероприятия Государственного заказчика с последующими возвратом этих средств в 2016 году.</t>
  </si>
  <si>
    <t>Реконструкция технологического здания и техническое перевооружение Новосибирского укрупненного центра ЕС ОрВД, включая оснащение автоматизированной системой организации воздушного движения,                                                      г. Новосибирск</t>
  </si>
  <si>
    <t>Техническое перевооружение Красноярского укрупненного центра ЕС ОрВД, включая оснащение автоматизированной системой организации воздушного движения,                               г. Красноярск</t>
  </si>
  <si>
    <t>Заключен договор на разработку технического проекта автоматизированной системы организации воздушного движения, выплачен аванс.</t>
  </si>
  <si>
    <t xml:space="preserve">Работы по государственному контракту от 13.04.2009 № ГК-105-10/Б на разработку проектной документации и проведения инженерных изысканий по объекту Петропавловск-Камчатский ОАО «Концерн ПВО «Алмаз-Антей» не выполнены. Проект получил в 2010 году отрицательное заключение ГГЭ по причине превышения сметной стоимости строительства выделенных лимитов финансирования, установленных Программой. Проводимые Концерном в 2010-2013 годах мероприятия оказались недостаточными для выполнения Контракта по существующему заданию с одновременным выполнением требований по ограничению стоимости строительства.
Письмом Росавиации от 20.02.2014 № 3.08-60 Концерну указано не незамедлительное продолжение работ по устранению замечаний госэкспертизы в рамках исполнения обязательств по действующему Контракту, основания для дополнительного финансирования отсутствуют.
</t>
  </si>
  <si>
    <t xml:space="preserve">подготовлен и направлен договор на согласование и подписание генеральному подрядчику ОАО «Концерн ПВО «Алмаз-Антей». </t>
  </si>
  <si>
    <t>подготовлен и направлен договор на согласование и подписание генеральному подрядчику ОАО «Концерн ПВО «Алмаз-Антей».</t>
  </si>
  <si>
    <t xml:space="preserve">Работы ведутся согласно календарного плана к  договору                                                № 21/12 от 27.11.2012 г. </t>
  </si>
  <si>
    <t xml:space="preserve">Проведены строительно-монтажные работы системы вентиляции и кондиционирования. 
Финансирование предусмотрено переходящим остатком денежных средств с 2013 года и включено в уточненный План мероприятий по ФЦП "Модернизация Единой системы организации воздушного движения Российской Федерации (2009-2020 годы)".
Уровень технической готовности 100%.  </t>
  </si>
  <si>
    <t>Выплачен аванс на выполнение дополнительных работ по проектно-изыскательским работам.</t>
  </si>
  <si>
    <t xml:space="preserve">Проводятся согласования общих требований проекта технического задания на автоматизированную систему организации воздушного движения. </t>
  </si>
  <si>
    <t>Техническое перевооружение Якутского укрупненного центра ЕС ОрВД, включая оснащение автоматизированной системой организации воздушного движения,                                                                                          г. Якутск</t>
  </si>
  <si>
    <t xml:space="preserve">Проходит согласование проект договора на разработку технического проекта автоматизированной системы организации воздушного движения, устраняются замечания к техническому заданию.
Ведется подготовка договора на оснащение автоматизированной системы организации воздушного движения.
</t>
  </si>
  <si>
    <t xml:space="preserve">Проводится подготовка договора на разработку технического проекта  автоматизированной системы организации воздушного движения. </t>
  </si>
  <si>
    <r>
      <t xml:space="preserve">1) Введен в эксплуатацию комплекс технических средств автоматизации управления воздушного движения а/п Ульяновск.  
2) Выполнены работы по изготовлению и доставке, а в настоящее время ведутся работы по монтажу и пуско-наладке комплекса технических средств автоматизации управления воздушного движения в аэропорту Белгород.
3) Выполнены работы по изготовлению и поставке, а в настоящее время ведутся работы по монтажу и пуско-наладке комплекса технических средств автоматизации управления воздушного движения аэропорту Братск.
4) Поставлено оборудование АЗН-В 1090ES HC-1 и выполнены пуско-наладочные работы, приемо-сдаточные испытания в аэропортах: Менделеево, Шахтерск, Ноглики, Владивосток (Кневичи), Комсомольск-на-Амуре, Благовещенск.                                                        5) Поставлено оборудование АЗН-В в аэропортах: Кавалерово, Оха, Николаевск-на-Амуре, Дальнереченск, Архара, Магдагачи, Зея.  </t>
    </r>
    <r>
      <rPr>
        <sz val="10"/>
        <color rgb="FFFF000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 xml:space="preserve">    
6) Введены в эксплуатацию тренажёры типа "Вышка" в аэропортах: Шереметьево, Кольцово, комплексные тренажёры в аэропортах: Кольцово, Пермь, Оренбург.
7) Поставлено оборудование комплексного тренажёра, осуществлена передача прав на использование сервисного программного обеспечения, выполнены монтажные и пуско-наладочные работы в аэропорту Казань.
8) Осуществлена поставка (изготовление и доставка) аэродромного радиолокационного комплекса "Лира-10" в аэропорту Лешуконское, аэродромного обзорного радиолокатора АОРЛ-1АС в аэропорту Стрежевой.                                                                                                                                                   9) Завершены монтажные и пуско-наладочные работы и проведены приемо-сдаточные испытания аэродромного радиолокационного комплекса  «Лира-А10», готовятся материалы по вводу аэродромного радиолокационного комплекса в эксплуатацию в аэропорту Самара (Курумоч).                                                                                            10) Осуществлена оплата выполненных работ в части оснащения моноимпульсным вторичным радиолокатором "Аврора" с АЗН-В 1090ES аэропорта Печора.                                                                                                                                               11) Введены в эксплуатацию комплексы средств автоматизации планирования использования воздушного пространства в 6 аэропортах: Уфа, Минеральные Воды, Волгоград, Советская Гавань, Киренск, Ноябрьск.
15) Поставлены комплексы средств автоматизации планирования использования воздушного пространства в 3 аэропортах: Челябинск, Махачкала, Грозный.                                                                                               </t>
    </r>
  </si>
  <si>
    <t xml:space="preserve">Подписаны, приняты к учету и оплачены отчетные документы по выполненным в 2013 году работам по монтажу, пуско-наладке, автономной и комплексной отладке оборудования комплекса средств автоматизации планирования использования воздушного пространства в рамках оснащения комплексом средств автоматизации управления воздушным движением Магаданского укрупненного центра. Финансирование предусмотрено  уточненным Планом мероприятий по ФЦП «Модернизация Единой системы организации воздушного движения Российской Федерации (2009-2020 годы)». </t>
  </si>
  <si>
    <t xml:space="preserve"> - изготовлено и поставлено оборудование авиационной фиксированной спутниковой связи, проведены монтажные и пуско-наладочные работы на объектах: Котлас, Архангельск, Амдерма, Санкт-Петербург (дооснащение), Анадырь, Магадан, Бухта Провидения;
- выполнено обследование укрупненных центров Магадан, Екатеринбург, Самара, разработаны и утверждены материалы «Системного проекта по проектированию подсистемы воздушной радиосвязи и передачи данных ОВЧ (очень высоких частот) /УВЧ (ультра высоких частот) диапазонов для укрупненных центров»;
- поставлено оборудование ЦКС (центр коммутации сообщений «Монитор») в службу эксплуатации радиотехнического оборудования и связи аэропорту Петропавловск-Камчатский филиала «Камчатаэронавигация».
</t>
  </si>
  <si>
    <t>Строительство зданий и сооружений для размещения авиационного поисково-спасательного центра с координационным центром поиска и спасания, г. Хабаровск</t>
  </si>
  <si>
    <t>Уклонение Генерального подрядчика ОАО "Концерн ПВО "Алмаз-Антей" от подписания соглашения на 2014 год к договору подряду от 26.06.2013 № 15-06-13 на разработку РД, изготовления и поставку оборудования.  ОАО "Концерн ПВО"Алмаз-Антей" письмом от 31.03.2014 № 23-04/4419  предлагает по соглашению сторон расторгнуть договор строительного подряда от 26.06.2013 № 15-06-13.</t>
  </si>
  <si>
    <t>Строительство позиции и установка доплеровского метеорологического локатора  в аэропорту Ростов-на-Дону, г.Ростов-на-Дону</t>
  </si>
  <si>
    <t>Строительство позиции и установка доплеровского метеорологического локатора  в районе аэродрома Орел, г.Орел</t>
  </si>
  <si>
    <t>Строительство позиции и установка доплеровского метеорологического локатора  в районе аэродрома Тула, г.Тула</t>
  </si>
  <si>
    <t xml:space="preserve">Объект не включен в ФАИП. Проводится процедура подписания дополнительного соглашения к контракту №07Г/10/Упр/1Рц от 27.12.2010 г. </t>
  </si>
  <si>
    <t xml:space="preserve">Объект не включен в ФАИП. Проводится процедура подписания дополнительного соглашения к контракту №РЛ-12/12-ОР от 30.03.2012 г. </t>
  </si>
  <si>
    <t xml:space="preserve">Объект не включен в ФАИП. Проводится процедура подписания дополнительного соглашения к контракту №РЛ-16/12-ТУЛ от 30.03.2012 г. </t>
  </si>
  <si>
    <t>работы введутся в соответствии с календарым планом  и договором № РЛ-14/13-КЛГ от 27.02.13.</t>
  </si>
  <si>
    <t xml:space="preserve">работы введутся в соответствии с календарым планом  и договором № РЛ-25/12-ТВ  от 15.12.12.  </t>
  </si>
  <si>
    <t>работы введутся в соответствии с календарым планом  и договором № РЛ-16/13-МХЧ от 27.02.13.</t>
  </si>
  <si>
    <t>работы введутся в соответствии с календарым планом  и договором № РЛ-20/13-УХТ от 17.04.13.</t>
  </si>
  <si>
    <t xml:space="preserve">работы введутся в соответствии с календарым планом  и договором № РЛ-18/12-УЛ  от 30.03.12. </t>
  </si>
  <si>
    <t>3.58.</t>
  </si>
  <si>
    <t>3.59.</t>
  </si>
  <si>
    <t>3.60.</t>
  </si>
  <si>
    <t xml:space="preserve">Работы ведутся согласно календарного плана к договору                                       № 16/12 от 27.11.2012 г. </t>
  </si>
  <si>
    <t>Работы ведутся согласно календарного плана к договору                                                                № 47-11 от 26.12.2011 г.</t>
  </si>
  <si>
    <t>Работы ведутся согласно календарного плана к  договору                                                                № 23/12 от 27.11.2012 г.</t>
  </si>
  <si>
    <t xml:space="preserve">Работы ведутся согласно календарного плана к  договору                                                                               № 51-11 от 26.12.2011г.  </t>
  </si>
  <si>
    <t xml:space="preserve">Работы ведутся согласно календарного плана к  договору                                                       № 52-11 от 26.12.2011г.  </t>
  </si>
  <si>
    <t xml:space="preserve">Работы ведутся согласно календарного плана к  договору                                                          № 24/12 от 27.11.2012 г.  </t>
  </si>
  <si>
    <t xml:space="preserve">Работы ведутся согласно календарного плана к  договору                                                                   № 45-11 от 26.12.11 г.  </t>
  </si>
  <si>
    <t xml:space="preserve">Работы ведутся согласно календарного плана к  договору                                                    № 14/12 от 27.11.2012 г. </t>
  </si>
  <si>
    <t xml:space="preserve">Работы ведутся согласно календарного плана к договору                                                           № 15/12 от 27.11.2012 г.  </t>
  </si>
  <si>
    <t xml:space="preserve">Работы ведутся согласно календарного плана к договору                                                                № 17/12 от 27.11.2012 г. </t>
  </si>
  <si>
    <t xml:space="preserve">Работы ведутся согласно календарного плана к договору                                                       № 22/12 от 27.11.2012 г.  </t>
  </si>
  <si>
    <t xml:space="preserve">Работы ведутся согласно календарного плана к договору                                                                                    № 20/12 от 27.11.2012 г.  </t>
  </si>
  <si>
    <t>Работы ведутся согласно календарного плана к договору                                                                                        № 36/14 от 15.10.2013 г. Заключен договор № ИА-13-302-1695(926081) от 05.03.2014 г. на осуществление технологического присоединения к электрическим сетям.</t>
  </si>
  <si>
    <t>Бюджетные назначения по программе на 2014 год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</si>
</sst>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0.000000000000"/>
    <numFmt numFmtId="166" formatCode="000000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i/>
      <u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Times New Roman CYR"/>
      <charset val="204"/>
    </font>
    <font>
      <sz val="10"/>
      <color indexed="8"/>
      <name val="Times New Roman CYR"/>
      <charset val="204"/>
    </font>
    <font>
      <sz val="10"/>
      <color theme="1"/>
      <name val="Times New Roman"/>
      <family val="1"/>
      <charset val="204"/>
    </font>
    <font>
      <sz val="10"/>
      <name val="Times New Roman CYR"/>
    </font>
    <font>
      <b/>
      <i/>
      <sz val="10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5" fillId="0" borderId="0"/>
    <xf numFmtId="9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6" fillId="0" borderId="0"/>
  </cellStyleXfs>
  <cellXfs count="170">
    <xf numFmtId="0" fontId="0" fillId="0" borderId="0" xfId="0"/>
    <xf numFmtId="0" fontId="0" fillId="0" borderId="0" xfId="0" applyFont="1" applyFill="1"/>
    <xf numFmtId="164" fontId="0" fillId="0" borderId="0" xfId="0" applyNumberFormat="1" applyFont="1" applyFill="1" applyAlignment="1">
      <alignment horizontal="center" vertical="center"/>
    </xf>
    <xf numFmtId="164" fontId="0" fillId="0" borderId="0" xfId="4" applyNumberFormat="1" applyFont="1" applyFill="1" applyAlignment="1">
      <alignment horizontal="center" vertical="center"/>
    </xf>
    <xf numFmtId="0" fontId="0" fillId="0" borderId="0" xfId="0" applyFont="1" applyFill="1" applyBorder="1"/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2" xfId="4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2" xfId="4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2" applyFont="1" applyFill="1"/>
    <xf numFmtId="164" fontId="0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wrapText="1"/>
    </xf>
    <xf numFmtId="0" fontId="5" fillId="2" borderId="0" xfId="2" applyFont="1" applyFill="1"/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3" xfId="4" applyNumberFormat="1" applyFont="1" applyFill="1" applyBorder="1" applyAlignment="1">
      <alignment horizontal="center" vertical="center" wrapText="1"/>
    </xf>
    <xf numFmtId="164" fontId="0" fillId="2" borderId="3" xfId="0" applyNumberFormat="1" applyFont="1" applyFill="1" applyBorder="1" applyAlignment="1">
      <alignment horizontal="center" vertical="center"/>
    </xf>
    <xf numFmtId="0" fontId="0" fillId="0" borderId="0" xfId="2" applyFont="1" applyFill="1" applyAlignment="1">
      <alignment vertical="center"/>
    </xf>
    <xf numFmtId="0" fontId="8" fillId="0" borderId="0" xfId="0" applyNumberFormat="1" applyFont="1" applyFill="1" applyBorder="1" applyAlignment="1">
      <alignment horizontal="left" vertical="center" wrapText="1"/>
    </xf>
    <xf numFmtId="49" fontId="0" fillId="0" borderId="0" xfId="0" applyNumberFormat="1" applyFont="1" applyFill="1" applyAlignment="1">
      <alignment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15" fillId="0" borderId="0" xfId="0" applyFont="1" applyFill="1"/>
    <xf numFmtId="0" fontId="13" fillId="0" borderId="0" xfId="2" applyFont="1" applyFill="1"/>
    <xf numFmtId="0" fontId="3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vertical="center"/>
    </xf>
    <xf numFmtId="164" fontId="0" fillId="0" borderId="0" xfId="4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 wrapText="1"/>
    </xf>
    <xf numFmtId="0" fontId="8" fillId="0" borderId="0" xfId="0" applyNumberFormat="1" applyFont="1" applyBorder="1" applyAlignment="1">
      <alignment horizontal="left" wrapText="1"/>
    </xf>
    <xf numFmtId="0" fontId="8" fillId="0" borderId="0" xfId="0" applyNumberFormat="1" applyFont="1" applyBorder="1" applyAlignment="1">
      <alignment horizontal="left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3" fillId="0" borderId="0" xfId="0" applyNumberFormat="1" applyFont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0" fontId="13" fillId="0" borderId="0" xfId="2" applyFont="1" applyFill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6" xfId="4" applyNumberFormat="1" applyFont="1" applyFill="1" applyBorder="1" applyAlignment="1">
      <alignment horizontal="center" vertical="center" wrapText="1"/>
    </xf>
    <xf numFmtId="164" fontId="13" fillId="0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6" xfId="4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left" vertical="center" wrapText="1"/>
    </xf>
    <xf numFmtId="164" fontId="14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49" fontId="17" fillId="0" borderId="6" xfId="6" applyNumberFormat="1" applyFont="1" applyFill="1" applyBorder="1" applyAlignment="1">
      <alignment horizontal="left" vertical="center" wrapText="1"/>
    </xf>
    <xf numFmtId="49" fontId="18" fillId="0" borderId="6" xfId="6" applyNumberFormat="1" applyFont="1" applyFill="1" applyBorder="1" applyAlignment="1">
      <alignment horizontal="left"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164" fontId="19" fillId="0" borderId="6" xfId="5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wrapText="1"/>
    </xf>
    <xf numFmtId="49" fontId="8" fillId="0" borderId="6" xfId="2" applyNumberFormat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left" vertical="center" wrapText="1"/>
    </xf>
    <xf numFmtId="164" fontId="8" fillId="0" borderId="6" xfId="2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165" fontId="13" fillId="0" borderId="0" xfId="0" applyNumberFormat="1" applyFont="1" applyFill="1" applyBorder="1"/>
    <xf numFmtId="164" fontId="15" fillId="0" borderId="0" xfId="0" applyNumberFormat="1" applyFont="1" applyFill="1" applyBorder="1"/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166" fontId="6" fillId="2" borderId="0" xfId="0" applyNumberFormat="1" applyFont="1" applyFill="1" applyBorder="1" applyAlignment="1">
      <alignment vertical="top" wrapText="1"/>
    </xf>
    <xf numFmtId="0" fontId="21" fillId="2" borderId="0" xfId="0" applyFont="1" applyFill="1" applyBorder="1" applyAlignment="1">
      <alignment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wrapText="1"/>
    </xf>
    <xf numFmtId="0" fontId="7" fillId="2" borderId="0" xfId="0" applyFont="1" applyFill="1" applyBorder="1" applyAlignment="1">
      <alignment vertical="top" wrapText="1"/>
    </xf>
    <xf numFmtId="0" fontId="3" fillId="0" borderId="17" xfId="0" applyFont="1" applyFill="1" applyBorder="1" applyAlignment="1">
      <alignment horizontal="center" vertical="center" wrapText="1"/>
    </xf>
    <xf numFmtId="0" fontId="9" fillId="0" borderId="21" xfId="0" applyNumberFormat="1" applyFont="1" applyFill="1" applyBorder="1" applyAlignment="1">
      <alignment horizontal="center" vertical="center" wrapText="1"/>
    </xf>
    <xf numFmtId="0" fontId="0" fillId="2" borderId="2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wrapText="1"/>
    </xf>
    <xf numFmtId="0" fontId="6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top" wrapText="1"/>
    </xf>
    <xf numFmtId="0" fontId="21" fillId="0" borderId="6" xfId="0" applyFont="1" applyFill="1" applyBorder="1" applyAlignment="1">
      <alignment vertical="center" wrapText="1"/>
    </xf>
    <xf numFmtId="0" fontId="21" fillId="0" borderId="6" xfId="0" applyFont="1" applyFill="1" applyBorder="1" applyAlignment="1">
      <alignment horizontal="left" wrapText="1"/>
    </xf>
    <xf numFmtId="4" fontId="3" fillId="0" borderId="6" xfId="0" applyNumberFormat="1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/>
    </xf>
    <xf numFmtId="0" fontId="22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wrapText="1"/>
    </xf>
    <xf numFmtId="0" fontId="0" fillId="0" borderId="13" xfId="0" applyFont="1" applyFill="1" applyBorder="1" applyAlignment="1">
      <alignment vertical="center"/>
    </xf>
    <xf numFmtId="0" fontId="3" fillId="0" borderId="23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6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6" xfId="0" applyNumberFormat="1" applyFont="1" applyFill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left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17" xfId="0" applyFont="1" applyFill="1" applyBorder="1" applyAlignment="1">
      <alignment horizontal="center" vertical="top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1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5"/>
    <cellStyle name="Обычный_Лист1" xfId="1"/>
    <cellStyle name="Обычный_Таблицы_3 и форматы_" xfId="6"/>
    <cellStyle name="Обычный_Формы 2-3 ФЦП-2009 150309 М ЕС ОрВД 2" xfId="2"/>
    <cellStyle name="Процентный 2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2"/>
  <sheetViews>
    <sheetView tabSelected="1" view="pageBreakPreview" zoomScale="80" zoomScaleNormal="100" zoomScaleSheetLayoutView="80" workbookViewId="0">
      <pane xSplit="1" ySplit="8" topLeftCell="B106" activePane="bottomRight" state="frozen"/>
      <selection pane="topRight" activeCell="B1" sqref="B1"/>
      <selection pane="bottomLeft" activeCell="A9" sqref="A9"/>
      <selection pane="bottomRight" activeCell="O118" sqref="O118"/>
    </sheetView>
  </sheetViews>
  <sheetFormatPr defaultRowHeight="12.75"/>
  <cols>
    <col min="1" max="1" width="10.28515625" style="24" bestFit="1" customWidth="1"/>
    <col min="2" max="2" width="31.5703125" style="45" customWidth="1"/>
    <col min="3" max="3" width="14.140625" style="2" customWidth="1"/>
    <col min="4" max="4" width="13.85546875" style="3" customWidth="1"/>
    <col min="5" max="5" width="13.85546875" style="2" customWidth="1"/>
    <col min="6" max="6" width="12.85546875" style="2" customWidth="1"/>
    <col min="7" max="7" width="14.42578125" style="2" customWidth="1"/>
    <col min="8" max="8" width="13" style="2" customWidth="1"/>
    <col min="9" max="9" width="14.85546875" style="2" customWidth="1"/>
    <col min="10" max="10" width="13.5703125" style="2" customWidth="1"/>
    <col min="11" max="11" width="12.85546875" style="2" customWidth="1"/>
    <col min="12" max="12" width="56.5703125" style="119" customWidth="1"/>
    <col min="13" max="13" width="16.7109375" style="4" customWidth="1"/>
    <col min="14" max="27" width="9.140625" style="4"/>
    <col min="28" max="16384" width="9.140625" style="1"/>
  </cols>
  <sheetData>
    <row r="1" spans="1:27" ht="12.75" customHeight="1">
      <c r="A1" s="36"/>
      <c r="B1" s="44"/>
      <c r="C1" s="16"/>
      <c r="D1" s="37"/>
      <c r="E1" s="16"/>
      <c r="F1" s="16"/>
      <c r="G1" s="128"/>
      <c r="H1" s="16"/>
      <c r="I1" s="16"/>
      <c r="J1" s="16"/>
      <c r="K1" s="16"/>
      <c r="L1" s="129" t="s">
        <v>5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31.5" customHeight="1">
      <c r="A2" s="149" t="s">
        <v>36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1.5" customHeight="1">
      <c r="A3" s="150" t="s">
        <v>18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2.75" customHeight="1">
      <c r="A4" s="151" t="s">
        <v>4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2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thickBot="1">
      <c r="A5" s="25"/>
      <c r="B5" s="43"/>
      <c r="C5" s="5"/>
      <c r="D5" s="6"/>
      <c r="E5" s="5"/>
      <c r="F5" s="5"/>
      <c r="G5" s="5"/>
      <c r="H5" s="5"/>
      <c r="I5" s="5"/>
      <c r="J5" s="5"/>
      <c r="K5" s="5"/>
      <c r="L5" s="10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0.75" customHeight="1" thickTop="1" thickBot="1">
      <c r="A6" s="153" t="s">
        <v>3</v>
      </c>
      <c r="B6" s="156" t="s">
        <v>6</v>
      </c>
      <c r="C6" s="159" t="s">
        <v>37</v>
      </c>
      <c r="D6" s="160"/>
      <c r="E6" s="160"/>
      <c r="F6" s="160"/>
      <c r="G6" s="160"/>
      <c r="H6" s="161"/>
      <c r="I6" s="159" t="s">
        <v>15</v>
      </c>
      <c r="J6" s="160"/>
      <c r="K6" s="161"/>
      <c r="L6" s="162" t="s">
        <v>45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40.5" customHeight="1" thickTop="1" thickBot="1">
      <c r="A7" s="154"/>
      <c r="B7" s="157"/>
      <c r="C7" s="159" t="s">
        <v>7</v>
      </c>
      <c r="D7" s="161"/>
      <c r="E7" s="159" t="s">
        <v>8</v>
      </c>
      <c r="F7" s="161"/>
      <c r="G7" s="159" t="s">
        <v>9</v>
      </c>
      <c r="H7" s="161"/>
      <c r="I7" s="159" t="s">
        <v>10</v>
      </c>
      <c r="J7" s="161"/>
      <c r="K7" s="165" t="s">
        <v>11</v>
      </c>
      <c r="L7" s="163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76.5" customHeight="1" thickTop="1" thickBot="1">
      <c r="A8" s="155"/>
      <c r="B8" s="158"/>
      <c r="C8" s="7" t="s">
        <v>265</v>
      </c>
      <c r="D8" s="8" t="s">
        <v>38</v>
      </c>
      <c r="E8" s="9" t="s">
        <v>39</v>
      </c>
      <c r="F8" s="10" t="s">
        <v>40</v>
      </c>
      <c r="G8" s="10" t="s">
        <v>41</v>
      </c>
      <c r="H8" s="10" t="s">
        <v>42</v>
      </c>
      <c r="I8" s="11" t="s">
        <v>43</v>
      </c>
      <c r="J8" s="10" t="s">
        <v>44</v>
      </c>
      <c r="K8" s="166"/>
      <c r="L8" s="164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thickTop="1" thickBot="1">
      <c r="A9" s="26">
        <v>1</v>
      </c>
      <c r="B9" s="51">
        <v>2</v>
      </c>
      <c r="C9" s="12">
        <v>3</v>
      </c>
      <c r="D9" s="13">
        <v>4</v>
      </c>
      <c r="E9" s="14">
        <v>5</v>
      </c>
      <c r="F9" s="14">
        <v>6</v>
      </c>
      <c r="G9" s="14">
        <v>7</v>
      </c>
      <c r="H9" s="12">
        <v>8</v>
      </c>
      <c r="I9" s="12">
        <v>9</v>
      </c>
      <c r="J9" s="12">
        <v>10</v>
      </c>
      <c r="K9" s="12">
        <v>11</v>
      </c>
      <c r="L9" s="105">
        <v>12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3.5" thickTop="1">
      <c r="A10" s="30"/>
      <c r="B10" s="47"/>
      <c r="C10" s="19"/>
      <c r="D10" s="20"/>
      <c r="E10" s="19"/>
      <c r="F10" s="19"/>
      <c r="G10" s="19"/>
      <c r="H10" s="19"/>
      <c r="I10" s="19"/>
      <c r="J10" s="21"/>
      <c r="K10" s="21"/>
      <c r="L10" s="10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s="32" customFormat="1" ht="17.25" customHeight="1">
      <c r="A11" s="56" t="s">
        <v>1</v>
      </c>
      <c r="B11" s="57" t="s">
        <v>12</v>
      </c>
      <c r="C11" s="58">
        <f>C15+C35+C42</f>
        <v>2044518.79</v>
      </c>
      <c r="D11" s="58">
        <f t="shared" ref="D11:F11" si="0">D15+D35+D42</f>
        <v>0</v>
      </c>
      <c r="E11" s="58">
        <f t="shared" si="0"/>
        <v>0</v>
      </c>
      <c r="F11" s="58">
        <f t="shared" si="0"/>
        <v>0</v>
      </c>
      <c r="G11" s="58">
        <f>G15+G35+G42</f>
        <v>4823100</v>
      </c>
      <c r="H11" s="58">
        <f>H15+H35+H42</f>
        <v>649644.76910999999</v>
      </c>
      <c r="I11" s="58">
        <f>C11+E11+G11</f>
        <v>6867618.79</v>
      </c>
      <c r="J11" s="58">
        <f>D11+F11+H11</f>
        <v>649644.76910999999</v>
      </c>
      <c r="K11" s="58">
        <f>K15+K35+K40</f>
        <v>734780.68395000009</v>
      </c>
      <c r="L11" s="74"/>
      <c r="M11" s="31"/>
    </row>
    <row r="12" spans="1:27" s="32" customFormat="1" ht="17.25" customHeight="1">
      <c r="A12" s="56"/>
      <c r="B12" s="57" t="s">
        <v>0</v>
      </c>
      <c r="C12" s="58"/>
      <c r="D12" s="59"/>
      <c r="E12" s="58"/>
      <c r="F12" s="58"/>
      <c r="G12" s="58"/>
      <c r="H12" s="58"/>
      <c r="I12" s="58"/>
      <c r="J12" s="60"/>
      <c r="K12" s="60"/>
      <c r="L12" s="74"/>
      <c r="M12" s="31"/>
    </row>
    <row r="13" spans="1:27" s="32" customFormat="1" ht="17.25" customHeight="1">
      <c r="A13" s="56" t="s">
        <v>2</v>
      </c>
      <c r="B13" s="57" t="s">
        <v>13</v>
      </c>
      <c r="C13" s="58">
        <f>C15+C35</f>
        <v>830297.89999999991</v>
      </c>
      <c r="D13" s="58">
        <f>D15+D35</f>
        <v>0</v>
      </c>
      <c r="E13" s="58">
        <v>0</v>
      </c>
      <c r="F13" s="58">
        <v>0</v>
      </c>
      <c r="G13" s="58">
        <v>0</v>
      </c>
      <c r="H13" s="58">
        <v>0</v>
      </c>
      <c r="I13" s="58">
        <f>C13+E13+G13</f>
        <v>830297.89999999991</v>
      </c>
      <c r="J13" s="58">
        <f>D13+F13+H13</f>
        <v>0</v>
      </c>
      <c r="K13" s="58">
        <v>0</v>
      </c>
      <c r="L13" s="74"/>
      <c r="M13" s="90"/>
    </row>
    <row r="14" spans="1:27" s="32" customFormat="1" ht="17.25" customHeight="1">
      <c r="A14" s="56"/>
      <c r="B14" s="57" t="s">
        <v>46</v>
      </c>
      <c r="C14" s="61"/>
      <c r="D14" s="62"/>
      <c r="E14" s="61"/>
      <c r="F14" s="61"/>
      <c r="G14" s="61"/>
      <c r="H14" s="61"/>
      <c r="I14" s="61"/>
      <c r="J14" s="63"/>
      <c r="K14" s="63"/>
      <c r="L14" s="74"/>
      <c r="M14" s="31"/>
    </row>
    <row r="15" spans="1:27" s="33" customFormat="1" ht="57">
      <c r="A15" s="64"/>
      <c r="B15" s="65" t="s">
        <v>16</v>
      </c>
      <c r="C15" s="66">
        <f t="shared" ref="C15:H15" si="1">C16+C31+C33+C34</f>
        <v>544068.29999999993</v>
      </c>
      <c r="D15" s="66">
        <f t="shared" si="1"/>
        <v>0</v>
      </c>
      <c r="E15" s="66">
        <f t="shared" si="1"/>
        <v>0</v>
      </c>
      <c r="F15" s="66">
        <f t="shared" si="1"/>
        <v>0</v>
      </c>
      <c r="G15" s="66">
        <f t="shared" si="1"/>
        <v>4805400</v>
      </c>
      <c r="H15" s="66">
        <f t="shared" si="1"/>
        <v>649644.76910999999</v>
      </c>
      <c r="I15" s="66">
        <f>C15+E15+G15</f>
        <v>5349468.3</v>
      </c>
      <c r="J15" s="66">
        <f>D15+F15+H15</f>
        <v>649644.76910999999</v>
      </c>
      <c r="K15" s="66">
        <f>K16+K31+K33+K34</f>
        <v>734780.68395000009</v>
      </c>
      <c r="L15" s="107"/>
      <c r="M15" s="91"/>
    </row>
    <row r="16" spans="1:27" s="15" customFormat="1" ht="70.5" customHeight="1">
      <c r="A16" s="67" t="s">
        <v>22</v>
      </c>
      <c r="B16" s="68" t="s">
        <v>19</v>
      </c>
      <c r="C16" s="69">
        <f t="shared" ref="C16:H16" si="2">C18+C19+C20+C21+C22+C23+C24+C25+C26+C28+C29</f>
        <v>509365.29999999993</v>
      </c>
      <c r="D16" s="69">
        <f t="shared" si="2"/>
        <v>0</v>
      </c>
      <c r="E16" s="69">
        <f t="shared" si="2"/>
        <v>0</v>
      </c>
      <c r="F16" s="69">
        <f t="shared" si="2"/>
        <v>0</v>
      </c>
      <c r="G16" s="69">
        <f t="shared" si="2"/>
        <v>435600</v>
      </c>
      <c r="H16" s="69">
        <f t="shared" si="2"/>
        <v>49439.719110000005</v>
      </c>
      <c r="I16" s="69">
        <f>SUM(C16+E16+G16)</f>
        <v>944965.29999999993</v>
      </c>
      <c r="J16" s="70">
        <f>SUM(D16+F16+H16)</f>
        <v>49439.719110000005</v>
      </c>
      <c r="K16" s="69">
        <f>K18+K19+K20+K21+K22+K23+K24+K25+K26+K28+K29</f>
        <v>48968.262330000005</v>
      </c>
      <c r="L16" s="108"/>
      <c r="M16" s="92"/>
    </row>
    <row r="17" spans="1:13" s="15" customFormat="1" ht="81" hidden="1" customHeight="1">
      <c r="A17" s="67" t="s">
        <v>23</v>
      </c>
      <c r="B17" s="68" t="s">
        <v>24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f t="shared" ref="I17" si="3">SUM(C17+E17+G17)</f>
        <v>0</v>
      </c>
      <c r="J17" s="70">
        <f>SUM(D17+F17+H17)</f>
        <v>0</v>
      </c>
      <c r="K17" s="69">
        <v>0</v>
      </c>
      <c r="L17" s="109"/>
      <c r="M17" s="92"/>
    </row>
    <row r="18" spans="1:13" s="18" customFormat="1" ht="76.5" hidden="1">
      <c r="A18" s="67" t="s">
        <v>187</v>
      </c>
      <c r="B18" s="68" t="s">
        <v>188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f>C18+E18+G18</f>
        <v>0</v>
      </c>
      <c r="J18" s="69">
        <f>D18+F18+H18</f>
        <v>0</v>
      </c>
      <c r="K18" s="70">
        <v>0</v>
      </c>
      <c r="L18" s="110"/>
      <c r="M18" s="93"/>
    </row>
    <row r="19" spans="1:13" s="22" customFormat="1" ht="105" customHeight="1">
      <c r="A19" s="120" t="s">
        <v>187</v>
      </c>
      <c r="B19" s="68" t="s">
        <v>214</v>
      </c>
      <c r="C19" s="69">
        <v>0</v>
      </c>
      <c r="D19" s="69">
        <v>0</v>
      </c>
      <c r="E19" s="69">
        <v>0</v>
      </c>
      <c r="F19" s="69">
        <v>0</v>
      </c>
      <c r="G19" s="69">
        <v>34000</v>
      </c>
      <c r="H19" s="69">
        <v>32466.79594</v>
      </c>
      <c r="I19" s="69">
        <f t="shared" ref="I19:J29" si="4">C19+E19+G19</f>
        <v>34000</v>
      </c>
      <c r="J19" s="70">
        <f t="shared" si="4"/>
        <v>32466.79594</v>
      </c>
      <c r="K19" s="70">
        <v>41716.838780000005</v>
      </c>
      <c r="L19" s="110" t="s">
        <v>215</v>
      </c>
      <c r="M19" s="93"/>
    </row>
    <row r="20" spans="1:13" s="22" customFormat="1" ht="94.5" customHeight="1">
      <c r="A20" s="120" t="s">
        <v>189</v>
      </c>
      <c r="B20" s="68" t="s">
        <v>203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1253.08942</v>
      </c>
      <c r="I20" s="69">
        <f t="shared" si="4"/>
        <v>0</v>
      </c>
      <c r="J20" s="69">
        <f t="shared" si="4"/>
        <v>1253.08942</v>
      </c>
      <c r="K20" s="70">
        <v>1253.08942</v>
      </c>
      <c r="L20" s="110" t="s">
        <v>227</v>
      </c>
      <c r="M20" s="93"/>
    </row>
    <row r="21" spans="1:13" s="22" customFormat="1" ht="109.5" customHeight="1">
      <c r="A21" s="120" t="s">
        <v>190</v>
      </c>
      <c r="B21" s="68" t="s">
        <v>216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5998.3341300000002</v>
      </c>
      <c r="I21" s="69">
        <f t="shared" si="4"/>
        <v>0</v>
      </c>
      <c r="J21" s="69">
        <f t="shared" si="4"/>
        <v>5998.3341300000002</v>
      </c>
      <c r="K21" s="70">
        <v>5998.3341300000002</v>
      </c>
      <c r="L21" s="110" t="s">
        <v>217</v>
      </c>
      <c r="M21" s="93"/>
    </row>
    <row r="22" spans="1:13" s="22" customFormat="1" ht="80.25" customHeight="1">
      <c r="A22" s="120" t="s">
        <v>191</v>
      </c>
      <c r="B22" s="68" t="s">
        <v>204</v>
      </c>
      <c r="C22" s="69">
        <v>0</v>
      </c>
      <c r="D22" s="69">
        <v>0</v>
      </c>
      <c r="E22" s="69">
        <v>0</v>
      </c>
      <c r="F22" s="69">
        <v>0</v>
      </c>
      <c r="G22" s="69">
        <v>259100</v>
      </c>
      <c r="H22" s="69">
        <v>2071.49962</v>
      </c>
      <c r="I22" s="69">
        <f t="shared" si="4"/>
        <v>259100</v>
      </c>
      <c r="J22" s="70">
        <f t="shared" si="4"/>
        <v>2071.49962</v>
      </c>
      <c r="K22" s="70">
        <v>0</v>
      </c>
      <c r="L22" s="110" t="s">
        <v>228</v>
      </c>
      <c r="M22" s="93"/>
    </row>
    <row r="23" spans="1:13" s="22" customFormat="1" ht="66.75" customHeight="1">
      <c r="A23" s="120" t="s">
        <v>192</v>
      </c>
      <c r="B23" s="68" t="s">
        <v>194</v>
      </c>
      <c r="C23" s="69">
        <v>0</v>
      </c>
      <c r="D23" s="69">
        <v>0</v>
      </c>
      <c r="E23" s="69">
        <v>0</v>
      </c>
      <c r="F23" s="69">
        <v>0</v>
      </c>
      <c r="G23" s="69">
        <v>7700</v>
      </c>
      <c r="H23" s="69">
        <v>0</v>
      </c>
      <c r="I23" s="69">
        <f t="shared" si="4"/>
        <v>7700</v>
      </c>
      <c r="J23" s="70">
        <f t="shared" si="4"/>
        <v>0</v>
      </c>
      <c r="K23" s="70">
        <v>0</v>
      </c>
      <c r="L23" s="110" t="s">
        <v>218</v>
      </c>
      <c r="M23" s="93"/>
    </row>
    <row r="24" spans="1:13" s="15" customFormat="1" ht="80.25" customHeight="1">
      <c r="A24" s="120" t="s">
        <v>193</v>
      </c>
      <c r="B24" s="68" t="s">
        <v>196</v>
      </c>
      <c r="C24" s="69">
        <v>310000</v>
      </c>
      <c r="D24" s="69">
        <v>0</v>
      </c>
      <c r="E24" s="69">
        <v>0</v>
      </c>
      <c r="F24" s="69">
        <v>0</v>
      </c>
      <c r="G24" s="69">
        <v>29000</v>
      </c>
      <c r="H24" s="69">
        <v>0</v>
      </c>
      <c r="I24" s="69">
        <f t="shared" si="4"/>
        <v>339000</v>
      </c>
      <c r="J24" s="70">
        <f t="shared" si="4"/>
        <v>0</v>
      </c>
      <c r="K24" s="70">
        <v>0</v>
      </c>
      <c r="L24" s="110" t="s">
        <v>219</v>
      </c>
      <c r="M24" s="93"/>
    </row>
    <row r="25" spans="1:13" s="15" customFormat="1" ht="106.5" customHeight="1">
      <c r="A25" s="120" t="s">
        <v>195</v>
      </c>
      <c r="B25" s="68" t="s">
        <v>220</v>
      </c>
      <c r="C25" s="69">
        <v>0</v>
      </c>
      <c r="D25" s="69">
        <v>0</v>
      </c>
      <c r="E25" s="69">
        <v>0</v>
      </c>
      <c r="F25" s="69">
        <v>0</v>
      </c>
      <c r="G25" s="69">
        <v>28000</v>
      </c>
      <c r="H25" s="69">
        <v>7650</v>
      </c>
      <c r="I25" s="69">
        <f t="shared" si="4"/>
        <v>28000</v>
      </c>
      <c r="J25" s="70">
        <f t="shared" si="4"/>
        <v>7650</v>
      </c>
      <c r="K25" s="70">
        <v>0</v>
      </c>
      <c r="L25" s="110" t="s">
        <v>222</v>
      </c>
      <c r="M25" s="93"/>
    </row>
    <row r="26" spans="1:13" s="15" customFormat="1" ht="86.25" customHeight="1">
      <c r="A26" s="120" t="s">
        <v>197</v>
      </c>
      <c r="B26" s="68" t="s">
        <v>221</v>
      </c>
      <c r="C26" s="69">
        <v>0</v>
      </c>
      <c r="D26" s="69">
        <v>0</v>
      </c>
      <c r="E26" s="69">
        <v>0</v>
      </c>
      <c r="F26" s="69">
        <v>0</v>
      </c>
      <c r="G26" s="69">
        <v>17400</v>
      </c>
      <c r="H26" s="69">
        <v>0</v>
      </c>
      <c r="I26" s="69">
        <f t="shared" si="4"/>
        <v>17400</v>
      </c>
      <c r="J26" s="70">
        <f t="shared" si="4"/>
        <v>0</v>
      </c>
      <c r="K26" s="70">
        <v>0</v>
      </c>
      <c r="L26" s="68" t="s">
        <v>229</v>
      </c>
      <c r="M26" s="93"/>
    </row>
    <row r="27" spans="1:13" s="15" customFormat="1" ht="75.75" hidden="1" customHeight="1">
      <c r="A27" s="72" t="s">
        <v>199</v>
      </c>
      <c r="B27" s="71" t="s">
        <v>200</v>
      </c>
      <c r="C27" s="69">
        <v>199365.29999999993</v>
      </c>
      <c r="D27" s="69">
        <v>0</v>
      </c>
      <c r="E27" s="69">
        <v>0</v>
      </c>
      <c r="F27" s="69">
        <v>0</v>
      </c>
      <c r="G27" s="69">
        <v>18000</v>
      </c>
      <c r="H27" s="69">
        <v>0</v>
      </c>
      <c r="I27" s="69">
        <f t="shared" si="4"/>
        <v>217365.29999999993</v>
      </c>
      <c r="J27" s="70">
        <f t="shared" si="4"/>
        <v>0</v>
      </c>
      <c r="K27" s="70">
        <v>0</v>
      </c>
      <c r="L27" s="145" t="s">
        <v>201</v>
      </c>
      <c r="M27" s="146"/>
    </row>
    <row r="28" spans="1:13" s="15" customFormat="1" ht="95.25" customHeight="1">
      <c r="A28" s="120" t="s">
        <v>198</v>
      </c>
      <c r="B28" s="68" t="s">
        <v>230</v>
      </c>
      <c r="C28" s="69">
        <v>199365.29999999993</v>
      </c>
      <c r="D28" s="69">
        <v>0</v>
      </c>
      <c r="E28" s="69">
        <v>0</v>
      </c>
      <c r="F28" s="69">
        <v>0</v>
      </c>
      <c r="G28" s="69">
        <v>18000</v>
      </c>
      <c r="H28" s="69">
        <v>0</v>
      </c>
      <c r="I28" s="69">
        <f t="shared" si="4"/>
        <v>217365.29999999993</v>
      </c>
      <c r="J28" s="70">
        <f t="shared" si="4"/>
        <v>0</v>
      </c>
      <c r="K28" s="70">
        <v>0</v>
      </c>
      <c r="L28" s="68" t="s">
        <v>231</v>
      </c>
      <c r="M28" s="93"/>
    </row>
    <row r="29" spans="1:13" s="15" customFormat="1" ht="87" customHeight="1">
      <c r="A29" s="120" t="s">
        <v>199</v>
      </c>
      <c r="B29" s="68" t="s">
        <v>202</v>
      </c>
      <c r="C29" s="69">
        <v>0</v>
      </c>
      <c r="D29" s="69">
        <v>0</v>
      </c>
      <c r="E29" s="69">
        <v>0</v>
      </c>
      <c r="F29" s="69">
        <v>0</v>
      </c>
      <c r="G29" s="69">
        <v>42400</v>
      </c>
      <c r="H29" s="69">
        <v>0</v>
      </c>
      <c r="I29" s="69">
        <f t="shared" si="4"/>
        <v>42400</v>
      </c>
      <c r="J29" s="70">
        <f t="shared" si="4"/>
        <v>0</v>
      </c>
      <c r="K29" s="70">
        <v>0</v>
      </c>
      <c r="L29" s="68" t="s">
        <v>232</v>
      </c>
      <c r="M29" s="93"/>
    </row>
    <row r="30" spans="1:13" s="15" customFormat="1" ht="82.5" hidden="1" customHeight="1">
      <c r="A30" s="52"/>
      <c r="B30" s="53"/>
      <c r="C30" s="54"/>
      <c r="D30" s="54"/>
      <c r="E30" s="54"/>
      <c r="F30" s="54"/>
      <c r="G30" s="54"/>
      <c r="H30" s="54"/>
      <c r="I30" s="54"/>
      <c r="J30" s="55"/>
      <c r="K30" s="54"/>
      <c r="L30" s="111"/>
      <c r="M30" s="94"/>
    </row>
    <row r="31" spans="1:13" s="15" customFormat="1" ht="352.5" customHeight="1">
      <c r="A31" s="167" t="s">
        <v>25</v>
      </c>
      <c r="B31" s="168" t="s">
        <v>28</v>
      </c>
      <c r="C31" s="169">
        <f>9403+25300</f>
        <v>34703</v>
      </c>
      <c r="D31" s="169">
        <v>0</v>
      </c>
      <c r="E31" s="169">
        <v>0</v>
      </c>
      <c r="F31" s="169">
        <v>0</v>
      </c>
      <c r="G31" s="169">
        <v>3516900</v>
      </c>
      <c r="H31" s="169">
        <v>532341.88</v>
      </c>
      <c r="I31" s="169">
        <f t="shared" ref="I31:J31" si="5">C31+E31+G31</f>
        <v>3551603</v>
      </c>
      <c r="J31" s="169">
        <f t="shared" si="5"/>
        <v>532341.88</v>
      </c>
      <c r="K31" s="169">
        <v>615013.35973000003</v>
      </c>
      <c r="L31" s="147" t="s">
        <v>233</v>
      </c>
      <c r="M31" s="95"/>
    </row>
    <row r="32" spans="1:13" s="15" customFormat="1" ht="240" customHeight="1">
      <c r="A32" s="167"/>
      <c r="B32" s="168"/>
      <c r="C32" s="169"/>
      <c r="D32" s="169"/>
      <c r="E32" s="169"/>
      <c r="F32" s="169"/>
      <c r="G32" s="169"/>
      <c r="H32" s="169"/>
      <c r="I32" s="169"/>
      <c r="J32" s="169"/>
      <c r="K32" s="169"/>
      <c r="L32" s="147"/>
      <c r="M32" s="96"/>
    </row>
    <row r="33" spans="1:13" s="15" customFormat="1" ht="220.5" customHeight="1">
      <c r="A33" s="120" t="s">
        <v>205</v>
      </c>
      <c r="B33" s="68" t="s">
        <v>26</v>
      </c>
      <c r="C33" s="69">
        <v>0</v>
      </c>
      <c r="D33" s="69">
        <v>0</v>
      </c>
      <c r="E33" s="69">
        <v>0</v>
      </c>
      <c r="F33" s="69">
        <v>0</v>
      </c>
      <c r="G33" s="69">
        <v>677900</v>
      </c>
      <c r="H33" s="69">
        <v>64718.21</v>
      </c>
      <c r="I33" s="69">
        <f t="shared" ref="I33:J34" si="6">C33+E33+G33</f>
        <v>677900</v>
      </c>
      <c r="J33" s="69">
        <f t="shared" si="6"/>
        <v>64718.21</v>
      </c>
      <c r="K33" s="69">
        <v>66306.261889999994</v>
      </c>
      <c r="L33" s="112" t="s">
        <v>235</v>
      </c>
      <c r="M33" s="95"/>
    </row>
    <row r="34" spans="1:13" s="15" customFormat="1" ht="145.5" customHeight="1">
      <c r="A34" s="120" t="s">
        <v>206</v>
      </c>
      <c r="B34" s="68" t="s">
        <v>20</v>
      </c>
      <c r="C34" s="69">
        <v>0</v>
      </c>
      <c r="D34" s="69">
        <v>0</v>
      </c>
      <c r="E34" s="69">
        <v>0</v>
      </c>
      <c r="F34" s="69">
        <v>0</v>
      </c>
      <c r="G34" s="69">
        <v>175000</v>
      </c>
      <c r="H34" s="69">
        <v>3144.96</v>
      </c>
      <c r="I34" s="69">
        <f>C34+E34+G34</f>
        <v>175000</v>
      </c>
      <c r="J34" s="69">
        <f t="shared" si="6"/>
        <v>3144.96</v>
      </c>
      <c r="K34" s="69">
        <v>4492.8</v>
      </c>
      <c r="L34" s="112" t="s">
        <v>234</v>
      </c>
      <c r="M34" s="95"/>
    </row>
    <row r="35" spans="1:13" ht="63" customHeight="1">
      <c r="A35" s="121"/>
      <c r="B35" s="65" t="s">
        <v>212</v>
      </c>
      <c r="C35" s="77">
        <f>C36</f>
        <v>286229.59999999998</v>
      </c>
      <c r="D35" s="77">
        <f t="shared" ref="D35:H35" si="7">D36</f>
        <v>0</v>
      </c>
      <c r="E35" s="77">
        <f t="shared" si="7"/>
        <v>0</v>
      </c>
      <c r="F35" s="77">
        <f t="shared" si="7"/>
        <v>0</v>
      </c>
      <c r="G35" s="77">
        <f t="shared" si="7"/>
        <v>0</v>
      </c>
      <c r="H35" s="77">
        <f t="shared" si="7"/>
        <v>0</v>
      </c>
      <c r="I35" s="77">
        <f>C35+E35+G35</f>
        <v>286229.59999999998</v>
      </c>
      <c r="J35" s="77">
        <f>D35+F35+H35</f>
        <v>0</v>
      </c>
      <c r="K35" s="77">
        <f>K36</f>
        <v>0</v>
      </c>
      <c r="L35" s="113"/>
      <c r="M35" s="97"/>
    </row>
    <row r="36" spans="1:13" ht="150.75" customHeight="1">
      <c r="A36" s="122" t="s">
        <v>211</v>
      </c>
      <c r="B36" s="68" t="s">
        <v>208</v>
      </c>
      <c r="C36" s="69">
        <f>C37+C38</f>
        <v>286229.59999999998</v>
      </c>
      <c r="D36" s="69">
        <f t="shared" ref="D36:H36" si="8">D37+D38</f>
        <v>0</v>
      </c>
      <c r="E36" s="69">
        <f t="shared" si="8"/>
        <v>0</v>
      </c>
      <c r="F36" s="69">
        <f t="shared" si="8"/>
        <v>0</v>
      </c>
      <c r="G36" s="69">
        <f t="shared" si="8"/>
        <v>0</v>
      </c>
      <c r="H36" s="69">
        <f t="shared" si="8"/>
        <v>0</v>
      </c>
      <c r="I36" s="69">
        <f>C36+E36+G36</f>
        <v>286229.59999999998</v>
      </c>
      <c r="J36" s="69">
        <f>D36+F36+H36</f>
        <v>0</v>
      </c>
      <c r="K36" s="69">
        <f>K37+K38</f>
        <v>0</v>
      </c>
      <c r="L36" s="114"/>
      <c r="M36" s="98"/>
    </row>
    <row r="37" spans="1:13" s="22" customFormat="1" ht="108.75" customHeight="1">
      <c r="A37" s="122" t="s">
        <v>210</v>
      </c>
      <c r="B37" s="68" t="s">
        <v>236</v>
      </c>
      <c r="C37" s="69">
        <f>276229.6</f>
        <v>276229.59999999998</v>
      </c>
      <c r="D37" s="69">
        <v>0</v>
      </c>
      <c r="E37" s="69">
        <v>0</v>
      </c>
      <c r="F37" s="69">
        <v>0</v>
      </c>
      <c r="G37" s="69">
        <v>0</v>
      </c>
      <c r="H37" s="69">
        <v>0</v>
      </c>
      <c r="I37" s="69">
        <f>C37</f>
        <v>276229.59999999998</v>
      </c>
      <c r="J37" s="69">
        <v>0</v>
      </c>
      <c r="K37" s="69">
        <v>0</v>
      </c>
      <c r="L37" s="115" t="s">
        <v>237</v>
      </c>
      <c r="M37" s="46"/>
    </row>
    <row r="38" spans="1:13" s="34" customFormat="1" ht="254.25" customHeight="1">
      <c r="A38" s="122" t="s">
        <v>209</v>
      </c>
      <c r="B38" s="68" t="s">
        <v>207</v>
      </c>
      <c r="C38" s="69">
        <v>10000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f>C38</f>
        <v>10000</v>
      </c>
      <c r="J38" s="69">
        <v>0</v>
      </c>
      <c r="K38" s="69">
        <v>0</v>
      </c>
      <c r="L38" s="85" t="s">
        <v>223</v>
      </c>
      <c r="M38" s="46"/>
    </row>
    <row r="39" spans="1:13" s="34" customFormat="1" ht="15.75">
      <c r="A39" s="86"/>
      <c r="B39" s="87"/>
      <c r="C39" s="88"/>
      <c r="D39" s="59"/>
      <c r="E39" s="88"/>
      <c r="F39" s="88"/>
      <c r="G39" s="88"/>
      <c r="H39" s="88"/>
      <c r="I39" s="88"/>
      <c r="J39" s="88"/>
      <c r="K39" s="88"/>
      <c r="L39" s="89"/>
      <c r="M39" s="42"/>
    </row>
    <row r="40" spans="1:13" s="50" customFormat="1" ht="31.5">
      <c r="A40" s="123" t="s">
        <v>14</v>
      </c>
      <c r="B40" s="57" t="s">
        <v>180</v>
      </c>
      <c r="C40" s="58">
        <f>C42</f>
        <v>1214220.8900000001</v>
      </c>
      <c r="D40" s="58">
        <f>D42</f>
        <v>0</v>
      </c>
      <c r="E40" s="58">
        <v>0</v>
      </c>
      <c r="F40" s="58">
        <v>0</v>
      </c>
      <c r="G40" s="58">
        <v>0</v>
      </c>
      <c r="H40" s="58">
        <v>0</v>
      </c>
      <c r="I40" s="58">
        <f>C40+E40+G40</f>
        <v>1214220.8900000001</v>
      </c>
      <c r="J40" s="73">
        <f>D40+F40+H40</f>
        <v>0</v>
      </c>
      <c r="K40" s="73">
        <f>K42</f>
        <v>0</v>
      </c>
      <c r="L40" s="74"/>
      <c r="M40" s="49"/>
    </row>
    <row r="41" spans="1:13" s="34" customFormat="1" ht="15.75">
      <c r="A41" s="124"/>
      <c r="B41" s="68" t="s">
        <v>21</v>
      </c>
      <c r="C41" s="75"/>
      <c r="D41" s="75"/>
      <c r="E41" s="75"/>
      <c r="F41" s="75"/>
      <c r="G41" s="75"/>
      <c r="H41" s="75"/>
      <c r="I41" s="75"/>
      <c r="J41" s="76"/>
      <c r="K41" s="76"/>
      <c r="L41" s="116"/>
      <c r="M41" s="99"/>
    </row>
    <row r="42" spans="1:13" s="48" customFormat="1" ht="42.75">
      <c r="A42" s="124"/>
      <c r="B42" s="65" t="s">
        <v>213</v>
      </c>
      <c r="C42" s="77">
        <f>C43+C72</f>
        <v>1214220.8900000001</v>
      </c>
      <c r="D42" s="77">
        <f t="shared" ref="D42:H42" si="9">D43+D72</f>
        <v>0</v>
      </c>
      <c r="E42" s="77">
        <f t="shared" si="9"/>
        <v>0</v>
      </c>
      <c r="F42" s="77">
        <f t="shared" si="9"/>
        <v>0</v>
      </c>
      <c r="G42" s="77">
        <f t="shared" si="9"/>
        <v>17700</v>
      </c>
      <c r="H42" s="77">
        <f t="shared" si="9"/>
        <v>0</v>
      </c>
      <c r="I42" s="77">
        <f>C42+E42+G42</f>
        <v>1231920.8900000001</v>
      </c>
      <c r="J42" s="78">
        <f>D42+F42+H42</f>
        <v>0</v>
      </c>
      <c r="K42" s="78">
        <f>K43+K72</f>
        <v>0</v>
      </c>
      <c r="L42" s="117"/>
      <c r="M42" s="100"/>
    </row>
    <row r="43" spans="1:13" s="34" customFormat="1" ht="68.25" customHeight="1">
      <c r="A43" s="124"/>
      <c r="B43" s="68" t="s">
        <v>47</v>
      </c>
      <c r="C43" s="69">
        <f>SUM(C44:C71)</f>
        <v>1007895.8900000001</v>
      </c>
      <c r="D43" s="126">
        <f t="shared" ref="D43:H43" si="10">SUM(D44:D71)</f>
        <v>0</v>
      </c>
      <c r="E43" s="126">
        <f t="shared" si="10"/>
        <v>0</v>
      </c>
      <c r="F43" s="126">
        <f t="shared" si="10"/>
        <v>0</v>
      </c>
      <c r="G43" s="126">
        <f t="shared" si="10"/>
        <v>0</v>
      </c>
      <c r="H43" s="126">
        <f t="shared" si="10"/>
        <v>0</v>
      </c>
      <c r="I43" s="69">
        <f>C43+E43+G43</f>
        <v>1007895.8900000001</v>
      </c>
      <c r="J43" s="70">
        <f>D43+F43+H43</f>
        <v>0</v>
      </c>
      <c r="K43" s="70">
        <f>SUM(K44:K71)</f>
        <v>0</v>
      </c>
      <c r="L43" s="118"/>
      <c r="M43" s="99"/>
    </row>
    <row r="44" spans="1:13" s="34" customFormat="1" ht="67.5" customHeight="1">
      <c r="A44" s="120" t="s">
        <v>48</v>
      </c>
      <c r="B44" s="79" t="s">
        <v>49</v>
      </c>
      <c r="C44" s="69">
        <v>67100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f t="shared" ref="I44:J44" si="11">C44+E44+G44</f>
        <v>67100</v>
      </c>
      <c r="J44" s="70">
        <f t="shared" si="11"/>
        <v>0</v>
      </c>
      <c r="K44" s="70">
        <v>0</v>
      </c>
      <c r="L44" s="110" t="s">
        <v>50</v>
      </c>
      <c r="M44" s="101"/>
    </row>
    <row r="45" spans="1:13" s="34" customFormat="1" ht="68.25" customHeight="1">
      <c r="A45" s="120" t="s">
        <v>51</v>
      </c>
      <c r="B45" s="79" t="s">
        <v>52</v>
      </c>
      <c r="C45" s="69">
        <v>67100</v>
      </c>
      <c r="D45" s="69">
        <v>0</v>
      </c>
      <c r="E45" s="69">
        <v>0</v>
      </c>
      <c r="F45" s="69">
        <v>0</v>
      </c>
      <c r="G45" s="69">
        <v>0</v>
      </c>
      <c r="H45" s="69">
        <v>0</v>
      </c>
      <c r="I45" s="69">
        <f t="shared" ref="I45:I104" si="12">C45+E45+G45</f>
        <v>67100</v>
      </c>
      <c r="J45" s="70">
        <f t="shared" ref="J45:J104" si="13">D45+F45+H45</f>
        <v>0</v>
      </c>
      <c r="K45" s="70">
        <v>0</v>
      </c>
      <c r="L45" s="110" t="s">
        <v>53</v>
      </c>
      <c r="M45" s="101"/>
    </row>
    <row r="46" spans="1:13" s="34" customFormat="1" ht="61.5" customHeight="1">
      <c r="A46" s="120" t="s">
        <v>54</v>
      </c>
      <c r="B46" s="79" t="s">
        <v>55</v>
      </c>
      <c r="C46" s="69">
        <v>67100</v>
      </c>
      <c r="D46" s="69">
        <v>0</v>
      </c>
      <c r="E46" s="69">
        <v>0</v>
      </c>
      <c r="F46" s="69">
        <v>0</v>
      </c>
      <c r="G46" s="69">
        <v>0</v>
      </c>
      <c r="H46" s="69">
        <v>0</v>
      </c>
      <c r="I46" s="69">
        <f t="shared" si="12"/>
        <v>67100</v>
      </c>
      <c r="J46" s="70">
        <f t="shared" si="13"/>
        <v>0</v>
      </c>
      <c r="K46" s="70">
        <v>0</v>
      </c>
      <c r="L46" s="110" t="s">
        <v>56</v>
      </c>
      <c r="M46" s="101"/>
    </row>
    <row r="47" spans="1:13" s="34" customFormat="1" ht="69.75" customHeight="1">
      <c r="A47" s="125" t="s">
        <v>57</v>
      </c>
      <c r="B47" s="79" t="s">
        <v>58</v>
      </c>
      <c r="C47" s="69">
        <v>67100</v>
      </c>
      <c r="D47" s="69">
        <v>0</v>
      </c>
      <c r="E47" s="69">
        <v>0</v>
      </c>
      <c r="F47" s="69">
        <v>0</v>
      </c>
      <c r="G47" s="69">
        <v>0</v>
      </c>
      <c r="H47" s="69">
        <v>0</v>
      </c>
      <c r="I47" s="69">
        <f t="shared" si="12"/>
        <v>67100</v>
      </c>
      <c r="J47" s="70">
        <f t="shared" si="13"/>
        <v>0</v>
      </c>
      <c r="K47" s="70">
        <v>0</v>
      </c>
      <c r="L47" s="110" t="s">
        <v>59</v>
      </c>
      <c r="M47" s="101"/>
    </row>
    <row r="48" spans="1:13" s="34" customFormat="1" ht="69.75" customHeight="1">
      <c r="A48" s="125" t="s">
        <v>60</v>
      </c>
      <c r="B48" s="79" t="s">
        <v>61</v>
      </c>
      <c r="C48" s="69">
        <v>78300</v>
      </c>
      <c r="D48" s="69">
        <v>0</v>
      </c>
      <c r="E48" s="69">
        <v>0</v>
      </c>
      <c r="F48" s="69">
        <v>0</v>
      </c>
      <c r="G48" s="69">
        <v>0</v>
      </c>
      <c r="H48" s="69">
        <v>0</v>
      </c>
      <c r="I48" s="69">
        <f t="shared" si="12"/>
        <v>78300</v>
      </c>
      <c r="J48" s="70">
        <f t="shared" si="13"/>
        <v>0</v>
      </c>
      <c r="K48" s="70">
        <v>0</v>
      </c>
      <c r="L48" s="110" t="s">
        <v>62</v>
      </c>
      <c r="M48" s="101"/>
    </row>
    <row r="49" spans="1:13" s="34" customFormat="1" ht="66" customHeight="1">
      <c r="A49" s="125" t="s">
        <v>63</v>
      </c>
      <c r="B49" s="79" t="s">
        <v>64</v>
      </c>
      <c r="C49" s="69">
        <v>78300</v>
      </c>
      <c r="D49" s="69">
        <v>0</v>
      </c>
      <c r="E49" s="69">
        <v>0</v>
      </c>
      <c r="F49" s="69">
        <v>0</v>
      </c>
      <c r="G49" s="69">
        <v>0</v>
      </c>
      <c r="H49" s="69">
        <v>0</v>
      </c>
      <c r="I49" s="69">
        <f t="shared" si="12"/>
        <v>78300</v>
      </c>
      <c r="J49" s="70">
        <f t="shared" si="13"/>
        <v>0</v>
      </c>
      <c r="K49" s="70">
        <v>0</v>
      </c>
      <c r="L49" s="110" t="s">
        <v>65</v>
      </c>
      <c r="M49" s="101"/>
    </row>
    <row r="50" spans="1:13" s="34" customFormat="1" ht="73.5" customHeight="1">
      <c r="A50" s="125" t="s">
        <v>66</v>
      </c>
      <c r="B50" s="79" t="s">
        <v>17</v>
      </c>
      <c r="C50" s="69">
        <v>9287.51</v>
      </c>
      <c r="D50" s="69">
        <v>0</v>
      </c>
      <c r="E50" s="69">
        <v>0</v>
      </c>
      <c r="F50" s="69">
        <v>0</v>
      </c>
      <c r="G50" s="69">
        <v>0</v>
      </c>
      <c r="H50" s="69">
        <v>0</v>
      </c>
      <c r="I50" s="69">
        <f t="shared" si="12"/>
        <v>9287.51</v>
      </c>
      <c r="J50" s="70">
        <f t="shared" si="13"/>
        <v>0</v>
      </c>
      <c r="K50" s="70">
        <v>0</v>
      </c>
      <c r="L50" s="110" t="s">
        <v>67</v>
      </c>
      <c r="M50" s="101"/>
    </row>
    <row r="51" spans="1:13" s="34" customFormat="1" ht="70.5" customHeight="1">
      <c r="A51" s="125" t="s">
        <v>68</v>
      </c>
      <c r="B51" s="79" t="s">
        <v>69</v>
      </c>
      <c r="C51" s="69">
        <v>12180</v>
      </c>
      <c r="D51" s="69">
        <v>0</v>
      </c>
      <c r="E51" s="69">
        <v>0</v>
      </c>
      <c r="F51" s="69">
        <v>0</v>
      </c>
      <c r="G51" s="69">
        <v>0</v>
      </c>
      <c r="H51" s="69">
        <v>0</v>
      </c>
      <c r="I51" s="69">
        <f t="shared" si="12"/>
        <v>12180</v>
      </c>
      <c r="J51" s="70">
        <f t="shared" si="13"/>
        <v>0</v>
      </c>
      <c r="K51" s="70">
        <v>0</v>
      </c>
      <c r="L51" s="110" t="s">
        <v>181</v>
      </c>
      <c r="M51" s="101"/>
    </row>
    <row r="52" spans="1:13" s="34" customFormat="1" ht="69.75" customHeight="1">
      <c r="A52" s="125" t="s">
        <v>70</v>
      </c>
      <c r="B52" s="79" t="s">
        <v>71</v>
      </c>
      <c r="C52" s="69">
        <v>67100</v>
      </c>
      <c r="D52" s="69">
        <v>0</v>
      </c>
      <c r="E52" s="69">
        <v>0</v>
      </c>
      <c r="F52" s="69">
        <v>0</v>
      </c>
      <c r="G52" s="69">
        <v>0</v>
      </c>
      <c r="H52" s="69">
        <v>0</v>
      </c>
      <c r="I52" s="69">
        <f t="shared" si="12"/>
        <v>67100</v>
      </c>
      <c r="J52" s="70">
        <f t="shared" si="13"/>
        <v>0</v>
      </c>
      <c r="K52" s="70">
        <v>0</v>
      </c>
      <c r="L52" s="110" t="s">
        <v>244</v>
      </c>
      <c r="M52" s="101"/>
    </row>
    <row r="53" spans="1:13" s="34" customFormat="1" ht="71.25" customHeight="1">
      <c r="A53" s="125" t="s">
        <v>72</v>
      </c>
      <c r="B53" s="79" t="s">
        <v>73</v>
      </c>
      <c r="C53" s="69">
        <v>20000</v>
      </c>
      <c r="D53" s="69">
        <v>0</v>
      </c>
      <c r="E53" s="69">
        <v>0</v>
      </c>
      <c r="F53" s="69">
        <v>0</v>
      </c>
      <c r="G53" s="69">
        <v>0</v>
      </c>
      <c r="H53" s="69">
        <v>0</v>
      </c>
      <c r="I53" s="69">
        <f t="shared" si="12"/>
        <v>20000</v>
      </c>
      <c r="J53" s="70">
        <f t="shared" si="13"/>
        <v>0</v>
      </c>
      <c r="K53" s="70">
        <v>0</v>
      </c>
      <c r="L53" s="110" t="s">
        <v>245</v>
      </c>
      <c r="M53" s="101"/>
    </row>
    <row r="54" spans="1:13" s="34" customFormat="1" ht="72.75" customHeight="1">
      <c r="A54" s="125" t="s">
        <v>74</v>
      </c>
      <c r="B54" s="79" t="s">
        <v>75</v>
      </c>
      <c r="C54" s="69">
        <v>67100</v>
      </c>
      <c r="D54" s="69">
        <v>0</v>
      </c>
      <c r="E54" s="69">
        <v>0</v>
      </c>
      <c r="F54" s="69">
        <v>0</v>
      </c>
      <c r="G54" s="69">
        <v>0</v>
      </c>
      <c r="H54" s="69">
        <v>0</v>
      </c>
      <c r="I54" s="69">
        <f t="shared" si="12"/>
        <v>67100</v>
      </c>
      <c r="J54" s="70">
        <f t="shared" si="13"/>
        <v>0</v>
      </c>
      <c r="K54" s="70">
        <v>0</v>
      </c>
      <c r="L54" s="110" t="s">
        <v>246</v>
      </c>
      <c r="M54" s="101"/>
    </row>
    <row r="55" spans="1:13" s="34" customFormat="1" ht="70.5" customHeight="1">
      <c r="A55" s="125" t="s">
        <v>76</v>
      </c>
      <c r="B55" s="79" t="s">
        <v>77</v>
      </c>
      <c r="C55" s="69">
        <v>9600</v>
      </c>
      <c r="D55" s="69">
        <v>0</v>
      </c>
      <c r="E55" s="69">
        <v>0</v>
      </c>
      <c r="F55" s="69">
        <v>0</v>
      </c>
      <c r="G55" s="69">
        <v>0</v>
      </c>
      <c r="H55" s="69">
        <v>0</v>
      </c>
      <c r="I55" s="69">
        <f t="shared" si="12"/>
        <v>9600</v>
      </c>
      <c r="J55" s="70">
        <f t="shared" si="13"/>
        <v>0</v>
      </c>
      <c r="K55" s="70">
        <v>0</v>
      </c>
      <c r="L55" s="68" t="s">
        <v>224</v>
      </c>
      <c r="M55" s="102"/>
    </row>
    <row r="56" spans="1:13" s="34" customFormat="1" ht="63" customHeight="1">
      <c r="A56" s="125" t="s">
        <v>79</v>
      </c>
      <c r="B56" s="79" t="s">
        <v>80</v>
      </c>
      <c r="C56" s="69">
        <v>9600</v>
      </c>
      <c r="D56" s="69">
        <v>0</v>
      </c>
      <c r="E56" s="69">
        <v>0</v>
      </c>
      <c r="F56" s="69">
        <v>0</v>
      </c>
      <c r="G56" s="69">
        <v>0</v>
      </c>
      <c r="H56" s="69">
        <v>0</v>
      </c>
      <c r="I56" s="69">
        <f t="shared" si="12"/>
        <v>9600</v>
      </c>
      <c r="J56" s="70">
        <f t="shared" si="13"/>
        <v>0</v>
      </c>
      <c r="K56" s="70">
        <v>0</v>
      </c>
      <c r="L56" s="68" t="s">
        <v>224</v>
      </c>
      <c r="M56" s="102"/>
    </row>
    <row r="57" spans="1:13" s="34" customFormat="1" ht="75" customHeight="1">
      <c r="A57" s="125" t="s">
        <v>81</v>
      </c>
      <c r="B57" s="79" t="s">
        <v>82</v>
      </c>
      <c r="C57" s="69">
        <v>9600</v>
      </c>
      <c r="D57" s="69">
        <v>0</v>
      </c>
      <c r="E57" s="69">
        <v>0</v>
      </c>
      <c r="F57" s="69">
        <v>0</v>
      </c>
      <c r="G57" s="69">
        <v>0</v>
      </c>
      <c r="H57" s="69">
        <v>0</v>
      </c>
      <c r="I57" s="69">
        <f t="shared" si="12"/>
        <v>9600</v>
      </c>
      <c r="J57" s="70">
        <f t="shared" si="13"/>
        <v>0</v>
      </c>
      <c r="K57" s="70">
        <v>0</v>
      </c>
      <c r="L57" s="68" t="s">
        <v>225</v>
      </c>
      <c r="M57" s="102"/>
    </row>
    <row r="58" spans="1:13" s="34" customFormat="1" ht="73.5" customHeight="1">
      <c r="A58" s="125" t="s">
        <v>83</v>
      </c>
      <c r="B58" s="79" t="s">
        <v>84</v>
      </c>
      <c r="C58" s="69">
        <v>9600</v>
      </c>
      <c r="D58" s="69">
        <v>0</v>
      </c>
      <c r="E58" s="69">
        <v>0</v>
      </c>
      <c r="F58" s="69">
        <v>0</v>
      </c>
      <c r="G58" s="69">
        <v>0</v>
      </c>
      <c r="H58" s="69">
        <v>0</v>
      </c>
      <c r="I58" s="69">
        <f t="shared" si="12"/>
        <v>9600</v>
      </c>
      <c r="J58" s="70">
        <f t="shared" si="13"/>
        <v>0</v>
      </c>
      <c r="K58" s="70">
        <v>0</v>
      </c>
      <c r="L58" s="68" t="s">
        <v>225</v>
      </c>
      <c r="M58" s="102"/>
    </row>
    <row r="59" spans="1:13" s="34" customFormat="1" ht="68.25" customHeight="1">
      <c r="A59" s="125" t="s">
        <v>85</v>
      </c>
      <c r="B59" s="68" t="s">
        <v>86</v>
      </c>
      <c r="C59" s="69">
        <v>67100</v>
      </c>
      <c r="D59" s="69">
        <v>0</v>
      </c>
      <c r="E59" s="69">
        <v>0</v>
      </c>
      <c r="F59" s="69">
        <v>0</v>
      </c>
      <c r="G59" s="69">
        <v>0</v>
      </c>
      <c r="H59" s="69">
        <v>0</v>
      </c>
      <c r="I59" s="69">
        <f t="shared" si="12"/>
        <v>67100</v>
      </c>
      <c r="J59" s="70">
        <f t="shared" si="13"/>
        <v>0</v>
      </c>
      <c r="K59" s="70">
        <v>0</v>
      </c>
      <c r="L59" s="110" t="s">
        <v>87</v>
      </c>
      <c r="M59" s="101"/>
    </row>
    <row r="60" spans="1:13" s="34" customFormat="1" ht="74.25" customHeight="1">
      <c r="A60" s="125" t="s">
        <v>88</v>
      </c>
      <c r="B60" s="68" t="s">
        <v>89</v>
      </c>
      <c r="C60" s="69">
        <v>9600</v>
      </c>
      <c r="D60" s="69">
        <v>0</v>
      </c>
      <c r="E60" s="69">
        <v>0</v>
      </c>
      <c r="F60" s="69">
        <v>0</v>
      </c>
      <c r="G60" s="69">
        <v>0</v>
      </c>
      <c r="H60" s="69">
        <v>0</v>
      </c>
      <c r="I60" s="69">
        <f t="shared" si="12"/>
        <v>9600</v>
      </c>
      <c r="J60" s="70">
        <f t="shared" si="13"/>
        <v>0</v>
      </c>
      <c r="K60" s="70">
        <v>0</v>
      </c>
      <c r="L60" s="68" t="s">
        <v>225</v>
      </c>
      <c r="M60" s="102"/>
    </row>
    <row r="61" spans="1:13" s="34" customFormat="1" ht="72.75" customHeight="1">
      <c r="A61" s="125" t="s">
        <v>90</v>
      </c>
      <c r="B61" s="79" t="s">
        <v>91</v>
      </c>
      <c r="C61" s="69">
        <v>2754.5</v>
      </c>
      <c r="D61" s="69">
        <v>0</v>
      </c>
      <c r="E61" s="69">
        <v>0</v>
      </c>
      <c r="F61" s="69">
        <v>0</v>
      </c>
      <c r="G61" s="69">
        <v>0</v>
      </c>
      <c r="H61" s="69">
        <v>0</v>
      </c>
      <c r="I61" s="69">
        <f>C61+E61+G61</f>
        <v>2754.5</v>
      </c>
      <c r="J61" s="70">
        <f t="shared" si="13"/>
        <v>0</v>
      </c>
      <c r="K61" s="70">
        <v>0</v>
      </c>
      <c r="L61" s="110" t="s">
        <v>247</v>
      </c>
      <c r="M61" s="101"/>
    </row>
    <row r="62" spans="1:13" s="34" customFormat="1" ht="75" customHeight="1">
      <c r="A62" s="125" t="s">
        <v>92</v>
      </c>
      <c r="B62" s="79" t="s">
        <v>93</v>
      </c>
      <c r="C62" s="69">
        <v>78300</v>
      </c>
      <c r="D62" s="69">
        <v>0</v>
      </c>
      <c r="E62" s="69">
        <v>0</v>
      </c>
      <c r="F62" s="69">
        <v>0</v>
      </c>
      <c r="G62" s="69">
        <v>0</v>
      </c>
      <c r="H62" s="69">
        <v>0</v>
      </c>
      <c r="I62" s="69">
        <f t="shared" si="12"/>
        <v>78300</v>
      </c>
      <c r="J62" s="70">
        <f t="shared" si="13"/>
        <v>0</v>
      </c>
      <c r="K62" s="70">
        <v>0</v>
      </c>
      <c r="L62" s="110" t="s">
        <v>248</v>
      </c>
      <c r="M62" s="101"/>
    </row>
    <row r="63" spans="1:13" s="34" customFormat="1" ht="62.25" customHeight="1">
      <c r="A63" s="125" t="s">
        <v>94</v>
      </c>
      <c r="B63" s="68" t="s">
        <v>95</v>
      </c>
      <c r="C63" s="69">
        <v>67100</v>
      </c>
      <c r="D63" s="69">
        <v>0</v>
      </c>
      <c r="E63" s="69">
        <v>0</v>
      </c>
      <c r="F63" s="69">
        <v>0</v>
      </c>
      <c r="G63" s="69">
        <v>0</v>
      </c>
      <c r="H63" s="69">
        <v>0</v>
      </c>
      <c r="I63" s="69">
        <f t="shared" si="12"/>
        <v>67100</v>
      </c>
      <c r="J63" s="70">
        <f t="shared" si="13"/>
        <v>0</v>
      </c>
      <c r="K63" s="70">
        <v>0</v>
      </c>
      <c r="L63" s="110" t="s">
        <v>182</v>
      </c>
      <c r="M63" s="101"/>
    </row>
    <row r="64" spans="1:13" s="34" customFormat="1" ht="81.75" customHeight="1">
      <c r="A64" s="125" t="s">
        <v>97</v>
      </c>
      <c r="B64" s="68" t="s">
        <v>98</v>
      </c>
      <c r="C64" s="69">
        <v>67100</v>
      </c>
      <c r="D64" s="69">
        <v>0</v>
      </c>
      <c r="E64" s="69">
        <v>0</v>
      </c>
      <c r="F64" s="69">
        <v>0</v>
      </c>
      <c r="G64" s="69">
        <v>0</v>
      </c>
      <c r="H64" s="69">
        <v>0</v>
      </c>
      <c r="I64" s="69">
        <f t="shared" si="12"/>
        <v>67100</v>
      </c>
      <c r="J64" s="70">
        <f t="shared" si="13"/>
        <v>0</v>
      </c>
      <c r="K64" s="70">
        <v>0</v>
      </c>
      <c r="L64" s="110" t="s">
        <v>96</v>
      </c>
      <c r="M64" s="101"/>
    </row>
    <row r="65" spans="1:13" s="34" customFormat="1" ht="69" customHeight="1">
      <c r="A65" s="125" t="s">
        <v>99</v>
      </c>
      <c r="B65" s="80" t="s">
        <v>100</v>
      </c>
      <c r="C65" s="69">
        <v>9600</v>
      </c>
      <c r="D65" s="69">
        <v>0</v>
      </c>
      <c r="E65" s="69">
        <v>0</v>
      </c>
      <c r="F65" s="69">
        <v>0</v>
      </c>
      <c r="G65" s="69">
        <v>0</v>
      </c>
      <c r="H65" s="69">
        <v>0</v>
      </c>
      <c r="I65" s="69">
        <f t="shared" si="12"/>
        <v>9600</v>
      </c>
      <c r="J65" s="70">
        <f t="shared" si="13"/>
        <v>0</v>
      </c>
      <c r="K65" s="70">
        <v>0</v>
      </c>
      <c r="L65" s="68" t="s">
        <v>225</v>
      </c>
      <c r="M65" s="102"/>
    </row>
    <row r="66" spans="1:13" s="34" customFormat="1" ht="81" customHeight="1">
      <c r="A66" s="125" t="s">
        <v>101</v>
      </c>
      <c r="B66" s="80" t="s">
        <v>102</v>
      </c>
      <c r="C66" s="69">
        <v>9600</v>
      </c>
      <c r="D66" s="69">
        <v>0</v>
      </c>
      <c r="E66" s="69">
        <v>0</v>
      </c>
      <c r="F66" s="69">
        <v>0</v>
      </c>
      <c r="G66" s="69">
        <v>0</v>
      </c>
      <c r="H66" s="69">
        <v>0</v>
      </c>
      <c r="I66" s="69">
        <f t="shared" si="12"/>
        <v>9600</v>
      </c>
      <c r="J66" s="70">
        <f t="shared" si="13"/>
        <v>0</v>
      </c>
      <c r="K66" s="70">
        <v>0</v>
      </c>
      <c r="L66" s="68" t="s">
        <v>78</v>
      </c>
      <c r="M66" s="102"/>
    </row>
    <row r="67" spans="1:13" s="34" customFormat="1" ht="84.75" customHeight="1">
      <c r="A67" s="125" t="s">
        <v>103</v>
      </c>
      <c r="B67" s="81" t="s">
        <v>183</v>
      </c>
      <c r="C67" s="69">
        <v>9600</v>
      </c>
      <c r="D67" s="69">
        <v>0</v>
      </c>
      <c r="E67" s="69">
        <v>0</v>
      </c>
      <c r="F67" s="69">
        <v>0</v>
      </c>
      <c r="G67" s="69">
        <v>0</v>
      </c>
      <c r="H67" s="69">
        <v>0</v>
      </c>
      <c r="I67" s="69">
        <f t="shared" si="12"/>
        <v>9600</v>
      </c>
      <c r="J67" s="70">
        <f t="shared" si="13"/>
        <v>0</v>
      </c>
      <c r="K67" s="70">
        <v>0</v>
      </c>
      <c r="L67" s="68" t="s">
        <v>225</v>
      </c>
      <c r="M67" s="102"/>
    </row>
    <row r="68" spans="1:13" s="34" customFormat="1" ht="73.5" customHeight="1">
      <c r="A68" s="125" t="s">
        <v>104</v>
      </c>
      <c r="B68" s="68" t="s">
        <v>186</v>
      </c>
      <c r="C68" s="69">
        <v>10099.18</v>
      </c>
      <c r="D68" s="69">
        <v>0</v>
      </c>
      <c r="E68" s="69">
        <v>0</v>
      </c>
      <c r="F68" s="69">
        <v>0</v>
      </c>
      <c r="G68" s="69">
        <v>0</v>
      </c>
      <c r="H68" s="69">
        <v>0</v>
      </c>
      <c r="I68" s="69">
        <f t="shared" si="12"/>
        <v>10099.18</v>
      </c>
      <c r="J68" s="70">
        <f t="shared" si="13"/>
        <v>0</v>
      </c>
      <c r="K68" s="70">
        <v>0</v>
      </c>
      <c r="L68" s="135" t="s">
        <v>225</v>
      </c>
      <c r="M68" s="102"/>
    </row>
    <row r="69" spans="1:13" s="34" customFormat="1" ht="73.5" customHeight="1">
      <c r="A69" s="125" t="s">
        <v>106</v>
      </c>
      <c r="B69" s="127" t="s">
        <v>238</v>
      </c>
      <c r="C69" s="139">
        <v>13492.1</v>
      </c>
      <c r="D69" s="139">
        <v>0</v>
      </c>
      <c r="E69" s="139">
        <v>0</v>
      </c>
      <c r="F69" s="139">
        <v>0</v>
      </c>
      <c r="G69" s="139">
        <v>0</v>
      </c>
      <c r="H69" s="139">
        <v>0</v>
      </c>
      <c r="I69" s="126">
        <f t="shared" si="12"/>
        <v>13492.1</v>
      </c>
      <c r="J69" s="70">
        <f t="shared" si="13"/>
        <v>0</v>
      </c>
      <c r="K69" s="140">
        <v>0</v>
      </c>
      <c r="L69" s="138" t="s">
        <v>241</v>
      </c>
      <c r="M69" s="137"/>
    </row>
    <row r="70" spans="1:13" s="34" customFormat="1" ht="73.5" customHeight="1">
      <c r="A70" s="125" t="s">
        <v>108</v>
      </c>
      <c r="B70" s="127" t="s">
        <v>239</v>
      </c>
      <c r="C70" s="139">
        <v>17954.8</v>
      </c>
      <c r="D70" s="139">
        <v>0</v>
      </c>
      <c r="E70" s="139">
        <v>0</v>
      </c>
      <c r="F70" s="139">
        <v>0</v>
      </c>
      <c r="G70" s="139">
        <v>0</v>
      </c>
      <c r="H70" s="139">
        <v>0</v>
      </c>
      <c r="I70" s="126">
        <f t="shared" si="12"/>
        <v>17954.8</v>
      </c>
      <c r="J70" s="70">
        <f t="shared" si="13"/>
        <v>0</v>
      </c>
      <c r="K70" s="140">
        <v>0</v>
      </c>
      <c r="L70" s="138" t="s">
        <v>242</v>
      </c>
      <c r="M70" s="137"/>
    </row>
    <row r="71" spans="1:13" s="34" customFormat="1" ht="73.5" customHeight="1">
      <c r="A71" s="125" t="s">
        <v>109</v>
      </c>
      <c r="B71" s="127" t="s">
        <v>240</v>
      </c>
      <c r="C71" s="139">
        <v>6527.8</v>
      </c>
      <c r="D71" s="139">
        <v>0</v>
      </c>
      <c r="E71" s="139">
        <v>0</v>
      </c>
      <c r="F71" s="139">
        <v>0</v>
      </c>
      <c r="G71" s="139">
        <v>0</v>
      </c>
      <c r="H71" s="139">
        <v>0</v>
      </c>
      <c r="I71" s="126">
        <f t="shared" si="12"/>
        <v>6527.8</v>
      </c>
      <c r="J71" s="70">
        <f t="shared" si="13"/>
        <v>0</v>
      </c>
      <c r="K71" s="140">
        <v>0</v>
      </c>
      <c r="L71" s="138" t="s">
        <v>243</v>
      </c>
      <c r="M71" s="137"/>
    </row>
    <row r="72" spans="1:13" s="34" customFormat="1" ht="141.75" customHeight="1">
      <c r="A72" s="125"/>
      <c r="B72" s="68" t="s">
        <v>105</v>
      </c>
      <c r="C72" s="69">
        <f>SUM(C73:C104)</f>
        <v>206325.00000000003</v>
      </c>
      <c r="D72" s="69">
        <f>SUM(D73:D104)</f>
        <v>0</v>
      </c>
      <c r="E72" s="69">
        <f t="shared" ref="E72:H72" si="14">SUM(E73:E104)</f>
        <v>0</v>
      </c>
      <c r="F72" s="69">
        <f t="shared" si="14"/>
        <v>0</v>
      </c>
      <c r="G72" s="69">
        <f>SUM(G73:G104)</f>
        <v>17700</v>
      </c>
      <c r="H72" s="69">
        <f t="shared" si="14"/>
        <v>0</v>
      </c>
      <c r="I72" s="69">
        <f>C72+E72+G72</f>
        <v>224025.00000000003</v>
      </c>
      <c r="J72" s="70">
        <f>D72+F72+H72</f>
        <v>0</v>
      </c>
      <c r="K72" s="70">
        <f>SUM(K73:K104)</f>
        <v>0</v>
      </c>
      <c r="L72" s="136"/>
      <c r="M72" s="93"/>
    </row>
    <row r="73" spans="1:13" s="34" customFormat="1" ht="61.5" customHeight="1">
      <c r="A73" s="125" t="s">
        <v>111</v>
      </c>
      <c r="B73" s="82" t="s">
        <v>107</v>
      </c>
      <c r="C73" s="83">
        <v>4244</v>
      </c>
      <c r="D73" s="83">
        <v>0</v>
      </c>
      <c r="E73" s="83">
        <v>0</v>
      </c>
      <c r="F73" s="69">
        <v>0</v>
      </c>
      <c r="G73" s="69">
        <v>0</v>
      </c>
      <c r="H73" s="69">
        <v>0</v>
      </c>
      <c r="I73" s="69">
        <f>C73+E73+G73</f>
        <v>4244</v>
      </c>
      <c r="J73" s="70">
        <f>D73+F73+H73</f>
        <v>0</v>
      </c>
      <c r="K73" s="69">
        <f>J73</f>
        <v>0</v>
      </c>
      <c r="L73" s="110" t="s">
        <v>252</v>
      </c>
      <c r="M73" s="101"/>
    </row>
    <row r="74" spans="1:13" s="34" customFormat="1" ht="45.75" customHeight="1">
      <c r="A74" s="125" t="s">
        <v>114</v>
      </c>
      <c r="B74" s="82" t="s">
        <v>29</v>
      </c>
      <c r="C74" s="83">
        <v>5800</v>
      </c>
      <c r="D74" s="83">
        <v>0</v>
      </c>
      <c r="E74" s="83">
        <v>0</v>
      </c>
      <c r="F74" s="83">
        <v>0</v>
      </c>
      <c r="G74" s="83">
        <v>4000</v>
      </c>
      <c r="H74" s="69">
        <v>0</v>
      </c>
      <c r="I74" s="69">
        <f t="shared" si="12"/>
        <v>9800</v>
      </c>
      <c r="J74" s="70">
        <f t="shared" si="13"/>
        <v>0</v>
      </c>
      <c r="K74" s="69">
        <f>J74</f>
        <v>0</v>
      </c>
      <c r="L74" s="110" t="s">
        <v>253</v>
      </c>
      <c r="M74" s="101"/>
    </row>
    <row r="75" spans="1:13" s="34" customFormat="1" ht="46.5" customHeight="1">
      <c r="A75" s="125" t="s">
        <v>117</v>
      </c>
      <c r="B75" s="84" t="s">
        <v>110</v>
      </c>
      <c r="C75" s="83">
        <v>6275.2</v>
      </c>
      <c r="D75" s="83">
        <v>0</v>
      </c>
      <c r="E75" s="83">
        <v>0</v>
      </c>
      <c r="F75" s="69">
        <v>0</v>
      </c>
      <c r="G75" s="69">
        <v>0</v>
      </c>
      <c r="H75" s="69">
        <v>0</v>
      </c>
      <c r="I75" s="69">
        <f t="shared" si="12"/>
        <v>6275.2</v>
      </c>
      <c r="J75" s="70">
        <f t="shared" si="13"/>
        <v>0</v>
      </c>
      <c r="K75" s="69">
        <f>J75</f>
        <v>0</v>
      </c>
      <c r="L75" s="110" t="s">
        <v>254</v>
      </c>
      <c r="M75" s="101"/>
    </row>
    <row r="76" spans="1:13" s="34" customFormat="1" ht="58.5" customHeight="1">
      <c r="A76" s="125" t="s">
        <v>119</v>
      </c>
      <c r="B76" s="84" t="s">
        <v>112</v>
      </c>
      <c r="C76" s="83">
        <v>528</v>
      </c>
      <c r="D76" s="83">
        <v>0</v>
      </c>
      <c r="E76" s="83">
        <v>0</v>
      </c>
      <c r="F76" s="69">
        <v>0</v>
      </c>
      <c r="G76" s="69">
        <v>0</v>
      </c>
      <c r="H76" s="69">
        <v>0</v>
      </c>
      <c r="I76" s="69">
        <f t="shared" si="12"/>
        <v>528</v>
      </c>
      <c r="J76" s="70">
        <f t="shared" si="13"/>
        <v>0</v>
      </c>
      <c r="K76" s="69">
        <v>0</v>
      </c>
      <c r="L76" s="110" t="s">
        <v>113</v>
      </c>
      <c r="M76" s="101"/>
    </row>
    <row r="77" spans="1:13" s="34" customFormat="1" ht="42" customHeight="1">
      <c r="A77" s="125" t="s">
        <v>120</v>
      </c>
      <c r="B77" s="84" t="s">
        <v>115</v>
      </c>
      <c r="C77" s="83">
        <v>405</v>
      </c>
      <c r="D77" s="83">
        <v>0</v>
      </c>
      <c r="E77" s="83"/>
      <c r="F77" s="69">
        <v>0</v>
      </c>
      <c r="G77" s="69">
        <v>0</v>
      </c>
      <c r="H77" s="69">
        <v>0</v>
      </c>
      <c r="I77" s="69">
        <f t="shared" si="12"/>
        <v>405</v>
      </c>
      <c r="J77" s="70">
        <f t="shared" si="13"/>
        <v>0</v>
      </c>
      <c r="K77" s="69">
        <v>0</v>
      </c>
      <c r="L77" s="110" t="s">
        <v>116</v>
      </c>
      <c r="M77" s="101"/>
    </row>
    <row r="78" spans="1:13" s="34" customFormat="1" ht="56.25" customHeight="1">
      <c r="A78" s="125" t="s">
        <v>123</v>
      </c>
      <c r="B78" s="84" t="s">
        <v>118</v>
      </c>
      <c r="C78" s="83">
        <v>17886.7</v>
      </c>
      <c r="D78" s="83">
        <v>0</v>
      </c>
      <c r="E78" s="83">
        <v>0</v>
      </c>
      <c r="F78" s="69">
        <v>0</v>
      </c>
      <c r="G78" s="69">
        <v>0</v>
      </c>
      <c r="H78" s="69">
        <v>0</v>
      </c>
      <c r="I78" s="69">
        <f t="shared" si="12"/>
        <v>17886.7</v>
      </c>
      <c r="J78" s="70">
        <f t="shared" si="13"/>
        <v>0</v>
      </c>
      <c r="K78" s="69">
        <f>J78</f>
        <v>0</v>
      </c>
      <c r="L78" s="110" t="s">
        <v>255</v>
      </c>
      <c r="M78" s="101"/>
    </row>
    <row r="79" spans="1:13" s="34" customFormat="1" ht="66.75" customHeight="1">
      <c r="A79" s="125" t="s">
        <v>126</v>
      </c>
      <c r="B79" s="84" t="s">
        <v>30</v>
      </c>
      <c r="C79" s="83">
        <v>13985</v>
      </c>
      <c r="D79" s="83">
        <v>0</v>
      </c>
      <c r="E79" s="83">
        <v>0</v>
      </c>
      <c r="F79" s="69">
        <v>0</v>
      </c>
      <c r="G79" s="69">
        <v>0</v>
      </c>
      <c r="H79" s="69">
        <v>0</v>
      </c>
      <c r="I79" s="69">
        <f t="shared" si="12"/>
        <v>13985</v>
      </c>
      <c r="J79" s="70">
        <f t="shared" si="13"/>
        <v>0</v>
      </c>
      <c r="K79" s="69">
        <f>J79</f>
        <v>0</v>
      </c>
      <c r="L79" s="110" t="s">
        <v>256</v>
      </c>
      <c r="M79" s="101"/>
    </row>
    <row r="80" spans="1:13" s="34" customFormat="1" ht="58.5" customHeight="1">
      <c r="A80" s="125" t="s">
        <v>129</v>
      </c>
      <c r="B80" s="84" t="s">
        <v>121</v>
      </c>
      <c r="C80" s="83">
        <v>342</v>
      </c>
      <c r="D80" s="83">
        <v>0</v>
      </c>
      <c r="E80" s="83">
        <v>0</v>
      </c>
      <c r="F80" s="69">
        <v>0</v>
      </c>
      <c r="G80" s="69">
        <v>0</v>
      </c>
      <c r="H80" s="69">
        <v>0</v>
      </c>
      <c r="I80" s="69">
        <f t="shared" si="12"/>
        <v>342</v>
      </c>
      <c r="J80" s="70">
        <f t="shared" si="13"/>
        <v>0</v>
      </c>
      <c r="K80" s="69">
        <f>J80</f>
        <v>0</v>
      </c>
      <c r="L80" s="110" t="s">
        <v>122</v>
      </c>
      <c r="M80" s="101"/>
    </row>
    <row r="81" spans="1:27" s="34" customFormat="1" ht="48.75" customHeight="1">
      <c r="A81" s="125" t="s">
        <v>132</v>
      </c>
      <c r="B81" s="84" t="s">
        <v>124</v>
      </c>
      <c r="C81" s="83">
        <v>375</v>
      </c>
      <c r="D81" s="83">
        <v>0</v>
      </c>
      <c r="E81" s="83">
        <v>0</v>
      </c>
      <c r="F81" s="69">
        <v>0</v>
      </c>
      <c r="G81" s="69">
        <v>0</v>
      </c>
      <c r="H81" s="69">
        <v>0</v>
      </c>
      <c r="I81" s="69">
        <f t="shared" si="12"/>
        <v>375</v>
      </c>
      <c r="J81" s="70">
        <f t="shared" si="13"/>
        <v>0</v>
      </c>
      <c r="K81" s="69">
        <v>0</v>
      </c>
      <c r="L81" s="110" t="s">
        <v>125</v>
      </c>
      <c r="M81" s="101"/>
    </row>
    <row r="82" spans="1:27" s="34" customFormat="1" ht="55.5" customHeight="1">
      <c r="A82" s="125" t="s">
        <v>135</v>
      </c>
      <c r="B82" s="84" t="s">
        <v>127</v>
      </c>
      <c r="C82" s="83">
        <v>528</v>
      </c>
      <c r="D82" s="83">
        <v>0</v>
      </c>
      <c r="E82" s="83">
        <v>0</v>
      </c>
      <c r="F82" s="69">
        <v>0</v>
      </c>
      <c r="G82" s="69">
        <v>0</v>
      </c>
      <c r="H82" s="69">
        <v>0</v>
      </c>
      <c r="I82" s="69">
        <f t="shared" si="12"/>
        <v>528</v>
      </c>
      <c r="J82" s="70">
        <f t="shared" si="13"/>
        <v>0</v>
      </c>
      <c r="K82" s="69">
        <v>0</v>
      </c>
      <c r="L82" s="110" t="s">
        <v>128</v>
      </c>
      <c r="M82" s="101"/>
    </row>
    <row r="83" spans="1:27" s="34" customFormat="1" ht="55.5" customHeight="1">
      <c r="A83" s="125" t="s">
        <v>137</v>
      </c>
      <c r="B83" s="84" t="s">
        <v>130</v>
      </c>
      <c r="C83" s="83">
        <v>435</v>
      </c>
      <c r="D83" s="83">
        <v>0</v>
      </c>
      <c r="E83" s="83">
        <v>0</v>
      </c>
      <c r="F83" s="69">
        <v>0</v>
      </c>
      <c r="G83" s="69">
        <v>0</v>
      </c>
      <c r="H83" s="69">
        <v>0</v>
      </c>
      <c r="I83" s="69">
        <f t="shared" si="12"/>
        <v>435</v>
      </c>
      <c r="J83" s="70">
        <f t="shared" si="13"/>
        <v>0</v>
      </c>
      <c r="K83" s="69">
        <v>0</v>
      </c>
      <c r="L83" s="110" t="s">
        <v>131</v>
      </c>
      <c r="M83" s="101"/>
    </row>
    <row r="84" spans="1:27" s="34" customFormat="1" ht="41.25" customHeight="1">
      <c r="A84" s="125" t="s">
        <v>139</v>
      </c>
      <c r="B84" s="84" t="s">
        <v>133</v>
      </c>
      <c r="C84" s="83">
        <v>375</v>
      </c>
      <c r="D84" s="83">
        <v>0</v>
      </c>
      <c r="E84" s="83">
        <v>0</v>
      </c>
      <c r="F84" s="69">
        <v>0</v>
      </c>
      <c r="G84" s="69">
        <v>0</v>
      </c>
      <c r="H84" s="69">
        <v>0</v>
      </c>
      <c r="I84" s="69">
        <f t="shared" si="12"/>
        <v>375</v>
      </c>
      <c r="J84" s="70">
        <f t="shared" si="13"/>
        <v>0</v>
      </c>
      <c r="K84" s="69">
        <v>0</v>
      </c>
      <c r="L84" s="110" t="s">
        <v>134</v>
      </c>
      <c r="M84" s="101"/>
    </row>
    <row r="85" spans="1:27" s="34" customFormat="1" ht="54.75" customHeight="1">
      <c r="A85" s="125" t="s">
        <v>140</v>
      </c>
      <c r="B85" s="84" t="s">
        <v>136</v>
      </c>
      <c r="C85" s="83">
        <v>5922</v>
      </c>
      <c r="D85" s="83">
        <v>0</v>
      </c>
      <c r="E85" s="83">
        <v>0</v>
      </c>
      <c r="F85" s="69">
        <v>0</v>
      </c>
      <c r="G85" s="69">
        <v>2100</v>
      </c>
      <c r="H85" s="69">
        <v>0</v>
      </c>
      <c r="I85" s="69">
        <f t="shared" si="12"/>
        <v>8022</v>
      </c>
      <c r="J85" s="70">
        <f t="shared" si="13"/>
        <v>0</v>
      </c>
      <c r="K85" s="69">
        <f t="shared" ref="K85:K91" si="15">J85</f>
        <v>0</v>
      </c>
      <c r="L85" s="110" t="s">
        <v>226</v>
      </c>
      <c r="M85" s="101"/>
    </row>
    <row r="86" spans="1:27" s="34" customFormat="1" ht="42.75" customHeight="1">
      <c r="A86" s="125" t="s">
        <v>142</v>
      </c>
      <c r="B86" s="84" t="s">
        <v>138</v>
      </c>
      <c r="C86" s="83">
        <v>8173.8</v>
      </c>
      <c r="D86" s="83">
        <v>0</v>
      </c>
      <c r="E86" s="83">
        <v>0</v>
      </c>
      <c r="F86" s="69">
        <v>0</v>
      </c>
      <c r="G86" s="69">
        <v>0</v>
      </c>
      <c r="H86" s="69">
        <v>0</v>
      </c>
      <c r="I86" s="69">
        <f t="shared" si="12"/>
        <v>8173.8</v>
      </c>
      <c r="J86" s="70">
        <f t="shared" si="13"/>
        <v>0</v>
      </c>
      <c r="K86" s="69">
        <f t="shared" si="15"/>
        <v>0</v>
      </c>
      <c r="L86" s="110" t="s">
        <v>184</v>
      </c>
      <c r="M86" s="101"/>
    </row>
    <row r="87" spans="1:27" s="34" customFormat="1" ht="42.75" customHeight="1">
      <c r="A87" s="125" t="s">
        <v>143</v>
      </c>
      <c r="B87" s="84" t="s">
        <v>31</v>
      </c>
      <c r="C87" s="83">
        <v>5969</v>
      </c>
      <c r="D87" s="83">
        <v>0</v>
      </c>
      <c r="E87" s="83">
        <v>0</v>
      </c>
      <c r="F87" s="69">
        <v>0</v>
      </c>
      <c r="G87" s="69">
        <v>0</v>
      </c>
      <c r="H87" s="69">
        <v>0</v>
      </c>
      <c r="I87" s="69">
        <f t="shared" si="12"/>
        <v>5969</v>
      </c>
      <c r="J87" s="70">
        <f t="shared" si="13"/>
        <v>0</v>
      </c>
      <c r="K87" s="69">
        <f t="shared" si="15"/>
        <v>0</v>
      </c>
      <c r="L87" s="110" t="s">
        <v>185</v>
      </c>
      <c r="M87" s="101"/>
    </row>
    <row r="88" spans="1:27" s="34" customFormat="1" ht="46.5" customHeight="1">
      <c r="A88" s="125" t="s">
        <v>146</v>
      </c>
      <c r="B88" s="84" t="s">
        <v>141</v>
      </c>
      <c r="C88" s="83">
        <v>2034.5</v>
      </c>
      <c r="D88" s="83">
        <v>0</v>
      </c>
      <c r="E88" s="83">
        <v>0</v>
      </c>
      <c r="F88" s="69">
        <v>0</v>
      </c>
      <c r="G88" s="69">
        <v>1000</v>
      </c>
      <c r="H88" s="69">
        <v>0</v>
      </c>
      <c r="I88" s="69">
        <f t="shared" si="12"/>
        <v>3034.5</v>
      </c>
      <c r="J88" s="70">
        <f t="shared" si="13"/>
        <v>0</v>
      </c>
      <c r="K88" s="69">
        <f t="shared" si="15"/>
        <v>0</v>
      </c>
      <c r="L88" s="110" t="s">
        <v>257</v>
      </c>
      <c r="M88" s="101"/>
    </row>
    <row r="89" spans="1:27" s="34" customFormat="1" ht="229.5">
      <c r="A89" s="125" t="s">
        <v>148</v>
      </c>
      <c r="B89" s="68" t="s">
        <v>32</v>
      </c>
      <c r="C89" s="83">
        <v>2365</v>
      </c>
      <c r="D89" s="83">
        <v>0</v>
      </c>
      <c r="E89" s="83">
        <v>0</v>
      </c>
      <c r="F89" s="69">
        <v>0</v>
      </c>
      <c r="G89" s="69">
        <v>3000</v>
      </c>
      <c r="H89" s="69">
        <v>0</v>
      </c>
      <c r="I89" s="69">
        <f t="shared" si="12"/>
        <v>5365</v>
      </c>
      <c r="J89" s="70">
        <f t="shared" si="13"/>
        <v>0</v>
      </c>
      <c r="K89" s="69">
        <f t="shared" si="15"/>
        <v>0</v>
      </c>
      <c r="L89" s="110" t="s">
        <v>258</v>
      </c>
      <c r="M89" s="101"/>
    </row>
    <row r="90" spans="1:27" s="34" customFormat="1" ht="57" customHeight="1">
      <c r="A90" s="125" t="s">
        <v>151</v>
      </c>
      <c r="B90" s="84" t="s">
        <v>144</v>
      </c>
      <c r="C90" s="83">
        <v>720</v>
      </c>
      <c r="D90" s="83">
        <v>0</v>
      </c>
      <c r="E90" s="83">
        <v>0</v>
      </c>
      <c r="F90" s="69">
        <v>0</v>
      </c>
      <c r="G90" s="69">
        <v>3000</v>
      </c>
      <c r="H90" s="69">
        <v>0</v>
      </c>
      <c r="I90" s="69">
        <f t="shared" si="12"/>
        <v>3720</v>
      </c>
      <c r="J90" s="70">
        <f t="shared" si="13"/>
        <v>0</v>
      </c>
      <c r="K90" s="69">
        <v>0</v>
      </c>
      <c r="L90" s="110" t="s">
        <v>145</v>
      </c>
      <c r="M90" s="101"/>
    </row>
    <row r="91" spans="1:27" s="34" customFormat="1" ht="42" customHeight="1">
      <c r="A91" s="125" t="s">
        <v>154</v>
      </c>
      <c r="B91" s="84" t="s">
        <v>147</v>
      </c>
      <c r="C91" s="83">
        <v>1875</v>
      </c>
      <c r="D91" s="83">
        <v>0</v>
      </c>
      <c r="E91" s="83">
        <v>0</v>
      </c>
      <c r="F91" s="69">
        <v>0</v>
      </c>
      <c r="G91" s="69">
        <v>0</v>
      </c>
      <c r="H91" s="69">
        <v>0</v>
      </c>
      <c r="I91" s="69">
        <f t="shared" si="12"/>
        <v>1875</v>
      </c>
      <c r="J91" s="70">
        <f t="shared" si="13"/>
        <v>0</v>
      </c>
      <c r="K91" s="69">
        <f t="shared" si="15"/>
        <v>0</v>
      </c>
      <c r="L91" s="110" t="s">
        <v>259</v>
      </c>
      <c r="M91" s="101"/>
    </row>
    <row r="92" spans="1:27" s="32" customFormat="1" ht="53.25" customHeight="1">
      <c r="A92" s="122" t="s">
        <v>156</v>
      </c>
      <c r="B92" s="84" t="s">
        <v>149</v>
      </c>
      <c r="C92" s="83">
        <v>600</v>
      </c>
      <c r="D92" s="83">
        <v>0</v>
      </c>
      <c r="E92" s="83">
        <v>0</v>
      </c>
      <c r="F92" s="69">
        <v>0</v>
      </c>
      <c r="G92" s="69">
        <v>0</v>
      </c>
      <c r="H92" s="69">
        <v>0</v>
      </c>
      <c r="I92" s="69">
        <f t="shared" si="12"/>
        <v>600</v>
      </c>
      <c r="J92" s="70">
        <f t="shared" si="13"/>
        <v>0</v>
      </c>
      <c r="K92" s="69">
        <v>0</v>
      </c>
      <c r="L92" s="110" t="s">
        <v>150</v>
      </c>
      <c r="M92" s="10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</row>
    <row r="93" spans="1:27" ht="41.25" customHeight="1">
      <c r="A93" s="125" t="s">
        <v>158</v>
      </c>
      <c r="B93" s="84" t="s">
        <v>152</v>
      </c>
      <c r="C93" s="83">
        <v>675</v>
      </c>
      <c r="D93" s="83">
        <v>0</v>
      </c>
      <c r="E93" s="83">
        <v>0</v>
      </c>
      <c r="F93" s="69">
        <v>0</v>
      </c>
      <c r="G93" s="69">
        <v>0</v>
      </c>
      <c r="H93" s="69">
        <v>0</v>
      </c>
      <c r="I93" s="69">
        <f t="shared" si="12"/>
        <v>675</v>
      </c>
      <c r="J93" s="70">
        <f t="shared" si="13"/>
        <v>0</v>
      </c>
      <c r="K93" s="69">
        <v>0</v>
      </c>
      <c r="L93" s="110" t="s">
        <v>153</v>
      </c>
      <c r="M93" s="101"/>
    </row>
    <row r="94" spans="1:27" ht="41.25" customHeight="1">
      <c r="A94" s="125" t="s">
        <v>161</v>
      </c>
      <c r="B94" s="84" t="s">
        <v>155</v>
      </c>
      <c r="C94" s="83">
        <v>39320</v>
      </c>
      <c r="D94" s="83">
        <v>0</v>
      </c>
      <c r="E94" s="83">
        <v>0</v>
      </c>
      <c r="F94" s="69">
        <v>0</v>
      </c>
      <c r="G94" s="69">
        <v>0</v>
      </c>
      <c r="H94" s="69">
        <v>0</v>
      </c>
      <c r="I94" s="69">
        <f t="shared" si="12"/>
        <v>39320</v>
      </c>
      <c r="J94" s="70">
        <f t="shared" si="13"/>
        <v>0</v>
      </c>
      <c r="K94" s="69">
        <f>J94</f>
        <v>0</v>
      </c>
      <c r="L94" s="110" t="s">
        <v>260</v>
      </c>
      <c r="M94" s="10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42.75" customHeight="1">
      <c r="A95" s="125" t="s">
        <v>163</v>
      </c>
      <c r="B95" s="84" t="s">
        <v>157</v>
      </c>
      <c r="C95" s="83">
        <v>3313.1</v>
      </c>
      <c r="D95" s="83">
        <v>0</v>
      </c>
      <c r="E95" s="83">
        <v>0</v>
      </c>
      <c r="F95" s="69">
        <v>0</v>
      </c>
      <c r="G95" s="69">
        <v>0</v>
      </c>
      <c r="H95" s="69">
        <v>0</v>
      </c>
      <c r="I95" s="69">
        <f t="shared" si="12"/>
        <v>3313.1</v>
      </c>
      <c r="J95" s="70">
        <f t="shared" si="13"/>
        <v>0</v>
      </c>
      <c r="K95" s="69">
        <f>J95</f>
        <v>0</v>
      </c>
      <c r="L95" s="110" t="s">
        <v>261</v>
      </c>
      <c r="M95" s="10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40.5" customHeight="1">
      <c r="A96" s="125" t="s">
        <v>166</v>
      </c>
      <c r="B96" s="84" t="s">
        <v>159</v>
      </c>
      <c r="C96" s="83">
        <v>390</v>
      </c>
      <c r="D96" s="83">
        <v>0</v>
      </c>
      <c r="E96" s="83">
        <v>0</v>
      </c>
      <c r="F96" s="69">
        <v>0</v>
      </c>
      <c r="G96" s="69">
        <v>0</v>
      </c>
      <c r="H96" s="69">
        <v>0</v>
      </c>
      <c r="I96" s="69">
        <f t="shared" si="12"/>
        <v>390</v>
      </c>
      <c r="J96" s="70">
        <f t="shared" si="13"/>
        <v>0</v>
      </c>
      <c r="K96" s="69">
        <v>0</v>
      </c>
      <c r="L96" s="110" t="s">
        <v>160</v>
      </c>
      <c r="M96" s="10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409.5" customHeight="1">
      <c r="A97" s="125" t="s">
        <v>169</v>
      </c>
      <c r="B97" s="68" t="s">
        <v>162</v>
      </c>
      <c r="C97" s="83">
        <v>5304.6</v>
      </c>
      <c r="D97" s="83">
        <v>0</v>
      </c>
      <c r="E97" s="83">
        <v>0</v>
      </c>
      <c r="F97" s="69">
        <v>0</v>
      </c>
      <c r="G97" s="69">
        <v>2000</v>
      </c>
      <c r="H97" s="69">
        <v>0</v>
      </c>
      <c r="I97" s="69">
        <f t="shared" si="12"/>
        <v>7304.6</v>
      </c>
      <c r="J97" s="70">
        <f t="shared" si="13"/>
        <v>0</v>
      </c>
      <c r="K97" s="69">
        <f>J97</f>
        <v>0</v>
      </c>
      <c r="L97" s="110" t="s">
        <v>262</v>
      </c>
      <c r="M97" s="10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42.75" customHeight="1">
      <c r="A98" s="125" t="s">
        <v>172</v>
      </c>
      <c r="B98" s="68" t="s">
        <v>164</v>
      </c>
      <c r="C98" s="83">
        <v>540</v>
      </c>
      <c r="D98" s="83">
        <v>0</v>
      </c>
      <c r="E98" s="83">
        <v>0</v>
      </c>
      <c r="F98" s="69">
        <v>0</v>
      </c>
      <c r="G98" s="83">
        <v>0</v>
      </c>
      <c r="H98" s="69">
        <v>0</v>
      </c>
      <c r="I98" s="69">
        <f t="shared" si="12"/>
        <v>540</v>
      </c>
      <c r="J98" s="70">
        <f t="shared" si="13"/>
        <v>0</v>
      </c>
      <c r="K98" s="69">
        <v>0</v>
      </c>
      <c r="L98" s="110" t="s">
        <v>165</v>
      </c>
      <c r="M98" s="10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53.25" customHeight="1">
      <c r="A99" s="125" t="s">
        <v>175</v>
      </c>
      <c r="B99" s="68" t="s">
        <v>167</v>
      </c>
      <c r="C99" s="83">
        <v>450</v>
      </c>
      <c r="D99" s="83">
        <v>0</v>
      </c>
      <c r="E99" s="83">
        <v>0</v>
      </c>
      <c r="F99" s="69">
        <v>0</v>
      </c>
      <c r="G99" s="69">
        <v>0</v>
      </c>
      <c r="H99" s="69">
        <v>0</v>
      </c>
      <c r="I99" s="69">
        <f t="shared" si="12"/>
        <v>450</v>
      </c>
      <c r="J99" s="70">
        <f t="shared" si="13"/>
        <v>0</v>
      </c>
      <c r="K99" s="69">
        <v>0</v>
      </c>
      <c r="L99" s="110" t="s">
        <v>168</v>
      </c>
      <c r="M99" s="10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61.5" customHeight="1">
      <c r="A100" s="125" t="s">
        <v>178</v>
      </c>
      <c r="B100" s="68" t="s">
        <v>170</v>
      </c>
      <c r="C100" s="83">
        <v>555</v>
      </c>
      <c r="D100" s="83">
        <v>0</v>
      </c>
      <c r="E100" s="83">
        <v>0</v>
      </c>
      <c r="F100" s="69">
        <v>0</v>
      </c>
      <c r="G100" s="69">
        <v>0</v>
      </c>
      <c r="H100" s="69">
        <v>0</v>
      </c>
      <c r="I100" s="69">
        <f t="shared" si="12"/>
        <v>555</v>
      </c>
      <c r="J100" s="70">
        <f t="shared" si="13"/>
        <v>0</v>
      </c>
      <c r="K100" s="69">
        <v>0</v>
      </c>
      <c r="L100" s="110" t="s">
        <v>171</v>
      </c>
      <c r="M100" s="10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75" customHeight="1">
      <c r="A101" s="125" t="s">
        <v>179</v>
      </c>
      <c r="B101" s="68" t="s">
        <v>173</v>
      </c>
      <c r="C101" s="83">
        <v>510</v>
      </c>
      <c r="D101" s="83">
        <v>0</v>
      </c>
      <c r="E101" s="83">
        <v>0</v>
      </c>
      <c r="F101" s="69">
        <v>0</v>
      </c>
      <c r="G101" s="69">
        <v>0</v>
      </c>
      <c r="H101" s="69">
        <v>0</v>
      </c>
      <c r="I101" s="69">
        <f t="shared" si="12"/>
        <v>510</v>
      </c>
      <c r="J101" s="70">
        <f t="shared" si="13"/>
        <v>0</v>
      </c>
      <c r="K101" s="69">
        <v>0</v>
      </c>
      <c r="L101" s="110" t="s">
        <v>174</v>
      </c>
      <c r="M101" s="10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67.5" customHeight="1">
      <c r="A102" s="125" t="s">
        <v>249</v>
      </c>
      <c r="B102" s="68" t="s">
        <v>176</v>
      </c>
      <c r="C102" s="83">
        <v>450</v>
      </c>
      <c r="D102" s="83">
        <v>0</v>
      </c>
      <c r="E102" s="83">
        <v>0</v>
      </c>
      <c r="F102" s="69">
        <v>0</v>
      </c>
      <c r="G102" s="69">
        <v>0</v>
      </c>
      <c r="H102" s="69">
        <v>0</v>
      </c>
      <c r="I102" s="69">
        <f t="shared" si="12"/>
        <v>450</v>
      </c>
      <c r="J102" s="70">
        <f t="shared" si="13"/>
        <v>0</v>
      </c>
      <c r="K102" s="69">
        <v>0</v>
      </c>
      <c r="L102" s="110" t="s">
        <v>177</v>
      </c>
      <c r="M102" s="10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381" customHeight="1">
      <c r="A103" s="125" t="s">
        <v>250</v>
      </c>
      <c r="B103" s="68" t="s">
        <v>33</v>
      </c>
      <c r="C103" s="83">
        <v>7585</v>
      </c>
      <c r="D103" s="83">
        <v>0</v>
      </c>
      <c r="E103" s="83">
        <v>0</v>
      </c>
      <c r="F103" s="69">
        <v>0</v>
      </c>
      <c r="G103" s="69">
        <v>0</v>
      </c>
      <c r="H103" s="69">
        <v>0</v>
      </c>
      <c r="I103" s="69">
        <f t="shared" si="12"/>
        <v>7585</v>
      </c>
      <c r="J103" s="70">
        <f t="shared" si="13"/>
        <v>0</v>
      </c>
      <c r="K103" s="69">
        <f>J103</f>
        <v>0</v>
      </c>
      <c r="L103" s="110" t="s">
        <v>263</v>
      </c>
      <c r="M103" s="10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90.75" customHeight="1">
      <c r="A104" s="125" t="s">
        <v>251</v>
      </c>
      <c r="B104" s="68" t="s">
        <v>34</v>
      </c>
      <c r="C104" s="83">
        <v>68394.100000000006</v>
      </c>
      <c r="D104" s="83">
        <v>0</v>
      </c>
      <c r="E104" s="83">
        <v>0</v>
      </c>
      <c r="F104" s="69">
        <v>0</v>
      </c>
      <c r="G104" s="69">
        <v>2600</v>
      </c>
      <c r="H104" s="69">
        <v>0</v>
      </c>
      <c r="I104" s="69">
        <f t="shared" si="12"/>
        <v>70994.100000000006</v>
      </c>
      <c r="J104" s="70">
        <f t="shared" si="13"/>
        <v>0</v>
      </c>
      <c r="K104" s="69">
        <f>J104</f>
        <v>0</v>
      </c>
      <c r="L104" s="130" t="s">
        <v>264</v>
      </c>
      <c r="M104" s="10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>
      <c r="L105" s="134"/>
    </row>
    <row r="106" spans="1:27" s="143" customFormat="1" ht="26.25" customHeight="1">
      <c r="A106" s="141"/>
      <c r="B106" s="144"/>
      <c r="C106" s="144"/>
      <c r="D106" s="144"/>
      <c r="E106" s="144"/>
      <c r="F106" s="144"/>
      <c r="G106" s="144"/>
      <c r="H106" s="144"/>
      <c r="I106" s="144"/>
      <c r="J106" s="144"/>
      <c r="K106" s="144"/>
      <c r="L106" s="144"/>
      <c r="M106" s="142"/>
      <c r="N106" s="142"/>
      <c r="O106" s="142"/>
      <c r="P106" s="142"/>
      <c r="Q106" s="142"/>
      <c r="R106" s="142"/>
      <c r="S106" s="142"/>
      <c r="T106" s="142"/>
      <c r="U106" s="142"/>
      <c r="V106" s="142"/>
      <c r="W106" s="142"/>
      <c r="X106" s="142"/>
      <c r="Y106" s="142"/>
      <c r="Z106" s="142"/>
      <c r="AA106" s="142"/>
    </row>
    <row r="107" spans="1:27">
      <c r="L107" s="131"/>
    </row>
    <row r="108" spans="1:27">
      <c r="L108" s="131"/>
    </row>
    <row r="109" spans="1:27" ht="12.75" customHeight="1">
      <c r="A109" s="148" t="s">
        <v>27</v>
      </c>
      <c r="B109" s="148"/>
      <c r="C109" s="148"/>
      <c r="D109" s="148"/>
      <c r="E109" s="148"/>
      <c r="F109" s="148"/>
      <c r="G109" s="16"/>
      <c r="H109" s="16"/>
      <c r="I109" s="16"/>
      <c r="J109" s="16"/>
      <c r="K109" s="16"/>
      <c r="L109" s="131"/>
    </row>
    <row r="110" spans="1:27" ht="12.75" customHeight="1">
      <c r="A110" s="148"/>
      <c r="B110" s="148"/>
      <c r="C110" s="148"/>
      <c r="D110" s="148"/>
      <c r="E110" s="148"/>
      <c r="F110" s="148"/>
      <c r="G110" s="28"/>
      <c r="H110" s="28"/>
      <c r="I110" s="28"/>
      <c r="J110" s="29"/>
      <c r="K110" s="28"/>
      <c r="L110" s="132"/>
      <c r="M110" s="103"/>
    </row>
    <row r="111" spans="1:27" ht="19.5" customHeight="1">
      <c r="A111" s="148"/>
      <c r="B111" s="148"/>
      <c r="C111" s="148"/>
      <c r="D111" s="148"/>
      <c r="E111" s="148"/>
      <c r="F111" s="148"/>
      <c r="G111" s="39"/>
      <c r="H111" s="39"/>
      <c r="I111" s="5"/>
      <c r="J111" s="16"/>
      <c r="K111" s="16"/>
      <c r="L111" s="131"/>
    </row>
    <row r="112" spans="1:27" ht="19.5" customHeight="1">
      <c r="A112" s="40"/>
      <c r="B112" s="40"/>
      <c r="C112" s="39"/>
      <c r="D112" s="39"/>
      <c r="E112" s="39"/>
      <c r="F112" s="39"/>
      <c r="G112" s="39"/>
      <c r="H112" s="39"/>
      <c r="I112" s="5"/>
      <c r="J112" s="1"/>
      <c r="K112" s="35"/>
      <c r="L112" s="35"/>
    </row>
    <row r="113" spans="1:12" ht="48.75" customHeight="1">
      <c r="A113" s="27"/>
      <c r="B113" s="23"/>
      <c r="C113" s="17"/>
      <c r="D113" s="17"/>
      <c r="E113" s="17"/>
      <c r="F113" s="17"/>
      <c r="G113" s="17"/>
      <c r="H113" s="17"/>
      <c r="I113" s="17"/>
      <c r="J113" s="35"/>
      <c r="K113" s="35"/>
      <c r="L113" s="133" t="s">
        <v>35</v>
      </c>
    </row>
    <row r="114" spans="1:12">
      <c r="A114" s="36"/>
      <c r="B114" s="44"/>
      <c r="C114" s="16"/>
      <c r="D114" s="37"/>
      <c r="E114" s="16"/>
      <c r="F114" s="16"/>
      <c r="G114" s="16"/>
    </row>
    <row r="115" spans="1:12">
      <c r="A115" s="36"/>
      <c r="B115" s="44"/>
      <c r="C115" s="16"/>
      <c r="D115" s="37"/>
      <c r="E115" s="16"/>
      <c r="F115" s="16"/>
      <c r="G115" s="16"/>
    </row>
    <row r="116" spans="1:12">
      <c r="A116" s="36"/>
      <c r="B116" s="44"/>
      <c r="C116" s="16"/>
      <c r="D116" s="37"/>
      <c r="E116" s="16"/>
      <c r="F116" s="16"/>
      <c r="G116" s="16"/>
    </row>
    <row r="117" spans="1:12">
      <c r="A117" s="41"/>
      <c r="B117" s="41"/>
      <c r="C117" s="38"/>
      <c r="D117" s="38"/>
      <c r="E117" s="38"/>
      <c r="F117" s="16"/>
      <c r="G117" s="16"/>
    </row>
    <row r="118" spans="1:12">
      <c r="A118" s="41"/>
      <c r="B118" s="41"/>
      <c r="C118" s="38"/>
      <c r="D118" s="38"/>
      <c r="E118" s="38"/>
      <c r="F118" s="16"/>
      <c r="G118" s="16"/>
    </row>
    <row r="119" spans="1:12">
      <c r="A119" s="36"/>
      <c r="B119" s="44"/>
      <c r="C119" s="16"/>
      <c r="D119" s="37"/>
      <c r="E119" s="16"/>
      <c r="F119" s="16"/>
      <c r="G119" s="16"/>
    </row>
    <row r="120" spans="1:12">
      <c r="A120" s="36"/>
      <c r="B120" s="44"/>
      <c r="C120" s="16"/>
      <c r="D120" s="37"/>
      <c r="E120" s="16"/>
      <c r="F120" s="16"/>
      <c r="G120" s="16"/>
    </row>
    <row r="121" spans="1:12">
      <c r="A121" s="36"/>
      <c r="B121" s="44"/>
      <c r="C121" s="16"/>
      <c r="D121" s="37"/>
      <c r="E121" s="16"/>
      <c r="F121" s="16"/>
      <c r="G121" s="16"/>
    </row>
    <row r="122" spans="1:12">
      <c r="A122" s="36"/>
      <c r="B122" s="44"/>
      <c r="C122" s="16"/>
      <c r="D122" s="37"/>
      <c r="E122" s="16"/>
      <c r="F122" s="16"/>
      <c r="G122" s="16"/>
    </row>
  </sheetData>
  <mergeCells count="28">
    <mergeCell ref="K7:K8"/>
    <mergeCell ref="A31:A32"/>
    <mergeCell ref="B31:B32"/>
    <mergeCell ref="C31:C32"/>
    <mergeCell ref="D31:D32"/>
    <mergeCell ref="F31:F32"/>
    <mergeCell ref="E31:E32"/>
    <mergeCell ref="G31:G32"/>
    <mergeCell ref="H31:H32"/>
    <mergeCell ref="I31:I32"/>
    <mergeCell ref="J31:J32"/>
    <mergeCell ref="K31:K32"/>
    <mergeCell ref="B106:L106"/>
    <mergeCell ref="L27:M27"/>
    <mergeCell ref="L31:L32"/>
    <mergeCell ref="A109:F111"/>
    <mergeCell ref="A2:L2"/>
    <mergeCell ref="A3:L3"/>
    <mergeCell ref="A4:L4"/>
    <mergeCell ref="A6:A8"/>
    <mergeCell ref="B6:B8"/>
    <mergeCell ref="C6:H6"/>
    <mergeCell ref="I6:K6"/>
    <mergeCell ref="L6:L8"/>
    <mergeCell ref="C7:D7"/>
    <mergeCell ref="E7:F7"/>
    <mergeCell ref="G7:H7"/>
    <mergeCell ref="I7:J7"/>
  </mergeCells>
  <pageMargins left="0.39370078740157483" right="0" top="0.43307086614173229" bottom="0.19685039370078741" header="0.11811023622047245" footer="0.11811023622047245"/>
  <pageSetup paperSize="9" scale="65" firstPageNumber="23" fitToHeight="100" orientation="landscape" useFirstPageNumber="1" r:id="rId1"/>
  <headerFooter alignWithMargins="0"/>
  <rowBreaks count="3" manualBreakCount="3">
    <brk id="22" max="11" man="1"/>
    <brk id="30" max="11" man="1"/>
    <brk id="3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>Минэкономразвития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Корнеев</dc:creator>
  <cp:lastModifiedBy>1</cp:lastModifiedBy>
  <cp:lastPrinted>2014-04-22T08:51:31Z</cp:lastPrinted>
  <dcterms:created xsi:type="dcterms:W3CDTF">2008-09-17T10:53:36Z</dcterms:created>
  <dcterms:modified xsi:type="dcterms:W3CDTF">2014-04-24T15:20:32Z</dcterms:modified>
</cp:coreProperties>
</file>