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10200" activeTab="0"/>
  </bookViews>
  <sheets>
    <sheet name="Ф.4 1 кв. 2010 г." sheetId="1" r:id="rId1"/>
  </sheets>
  <definedNames>
    <definedName name="_xlnm.Print_Area" localSheetId="0">'Ф.4 1 кв. 2010 г.'!$A$1:$K$481</definedName>
  </definedNames>
  <calcPr fullCalcOnLoad="1"/>
</workbook>
</file>

<file path=xl/sharedStrings.xml><?xml version="1.0" encoding="utf-8"?>
<sst xmlns="http://schemas.openxmlformats.org/spreadsheetml/2006/main" count="659" uniqueCount="336">
  <si>
    <t xml:space="preserve">Срок выполнения второго этапа до 24 февраля 2011 г.  
Исполнителем представлены материала, относящиеся ко второму этапу НИР:
- варианты основных технических и технологических решений с учетом международного опыта в данном вопросе с финансово-экономическим обоснованием оптимального с точки зрения экономической эффективности выбора;
- концепция системы взимания платы;
- проект общих технических требований к системе в целом и ее отдельным составляющим в частности;
- эскизные конструкторские документы на создание экспериментального образца системы;
- предложения по механизмам финансирования расходов на создание, текущее содержание и сопровождение системы взимания дорожных сборов.
Завершения работ по третьему этапу во 2 квартале 2011 года. В ходе выполнения третьего этапа планируется получить следующие результаты:
- разработка и представление экспериментального образца системы;
- технико-экономическое обоснование и расчеты экономической эффективности введения системы платы за проезд;
 ;- проект конкурсной документации для проведения конкурса на право заключения соглашения о проектировании, строительстве и эксплуатации системы взимания платы; 
- техническое задание на проектирование полномасштабной системы взимания платы.
Во втором квартале Исполнителем проводилась доработка отчетных материалов по замечаниям секции НТС Минтранса России и государственного заказчика.
Работы третьего этапа ведутся в соответствии с календарным планом.
</t>
  </si>
  <si>
    <t>2.1.</t>
  </si>
  <si>
    <t>Срок сдачи второго этапа - 4 мая 2011 года.  Исполнителем представлены материалы по второму этапу включающие:
оценка перспектив создания береговых комплексов по перевалке отдельных грузов и специализированных терминалов на побережье российской части Арктики;
оценка перспективной потребности отрасли в судах транспортного и вспомогательного флота, а также ледоколах, в связи с планируемым  увеличением объемов перевозок по трассам Северного морского пути в рамках реализации программы разработки минеральных ресурсов континентального шельфа;
научно обоснованные предложения по созданию новых и совершенствованию существующих элементов инфраструктуры арктической морской транспортной системы Российской Федерации (морских портов, специализированных терминалов, систем управления движением судов, обеспечения безопасности мореплавания, предупреждения и ликвидации последствий чрезвычайных ситуаций в морских портах);
научно обоснованные предложения по совершенствованию правового регулирования в области обеспечения готовности к ликвидации разливов нефти и аварийно-спасательной готовности на трассах Северного морского пути;
научно обоснованные предложения по защите национальных интересов России в Арктике;
научно обоснованные предложения по внедрению инновационных энергосберегающих и экологобезопасных технологий по транспортировке полезных ископаемых морским транспортом;
научно обоснованные предложения по внедрению энергосберегающих технологий и энергообеспечению на отдаленных перегрузочных терминалах в районах Севера.
Во втором квартале Исполнителем проводилась доработка отчетных материалов по замечаниям секции НТС Минтранса России и государственного заказчика.</t>
  </si>
  <si>
    <t>Подготовка научно обоснованных предложений по совершенствованию правовых основ предоставления доступа к инфраструктуре железнодорожного транспорта общего пользования для перевозчиков грузов в целях выполнения положений Соглашения между Правительством Республики Беларусь, Правительством Республики Казахстан и Правительством Российской Федерации о регулировании доступа к услугам железнодорожного транспорта
Госконтракт №РТМ-37/11 от 06.05.2011
Исполнитель: АНО "ИПЕМ"</t>
  </si>
  <si>
    <t xml:space="preserve">Срок сдачи первого этапа до 15 августу 2011 года, в соответствии с которым планируется получить следующие результаты НИР:
 состав услуг (работ) инфраструктурной составляющей при осуществлении перевозок грузов по странам;
 определены пробелы в правовом регулировании, препятствующие формированию конкурентной среды в перевозочной сфере и обеспечению доступа независимых перевозчиков к услугам инфраструктуры на территории государств – участников Таможенного союза;
 общие подходы по систематизации и классификации услуг (работ) инфраструктуры на территории государств-участников Таможенного союза;
 классификация и систематизация подходов, способов и методов регулирования, указанных в нормативно-правовых документах;
 научно обоснованные предложения по унификации и/или гармонизации перечня услуг инфраструктуры для государств – участников Таможенного союза.
 Работы по первому этапу научно-исследовательской работы выполняются в соответствии с календарным планом.
</t>
  </si>
  <si>
    <t>3.1.</t>
  </si>
  <si>
    <t>Срок сдачи второго (промежуточного) этапа - 13 апреля 2011 г. Исполнителем представлены материалы по второму этапу НИР включающие:
- результаты обследования объектов интеграции и информационных потоков единой мультисервисной аппаратно-программной платформы интеграции интеллектуальных транспортных систем транспортного комплекса Российской Федерации;
- основные концептуальные подходы создания единой мультисервисной аппаратно-программной платформы интеграции интеллектуальных транспортных систем транспортного комплекса Российской Федерации;
- концепция единой мультисервисной аппаратно-программной платформы интеграции интеллектуальных транспортных систем транспортного комплекса Российской Федерации.
Во втором квартале Исполнителем проводилась доработка отчетных материалов по замечаниям секции НТС Минтранса России и государственного заказчика.</t>
  </si>
  <si>
    <t>3.2.</t>
  </si>
  <si>
    <t>Разработка предложений по структуре и содержанию Концепции развития грузовых авиаперевозок в Российской Федерации
Госконтракт №РТМ-48/11 от 27.06.2011
Исполнитель: ООО «Инновационный Центр гражданской авиации»</t>
  </si>
  <si>
    <t xml:space="preserve">Срок сдачи первого и второго (окончательного) этапа до 25 сентября 2011 года, в соответствии с которым планируется получить следующие результаты НИР:
концепция развития грузовых авиаперевозок в Российской Федерации;
предложения по структуре и содержанию проектов нормативных правовых актов, необходимых для внедрения в Российской Федерации международного стандарта электронного оформления и сопровождения грузовых воздушных перевозок;
программы внедрения в Российской Федерации международного стандарта электронного оформления и сопровождения грузовых воздушных перевозок;
программы тестовой реализации технологии электронного оформления и сопровождения авиаперевозки грузов (в т.ч. трансферной) и информационного взаимодействия федеральных органов власти и выбранного перечня участников логистической цепи.
Работы выполняются в соответствии с календарным планом.
</t>
  </si>
  <si>
    <t>Срок сдачи второго (промежуточного) этапа до 26 апреля 2011 г. Исполнителем представлены материала, относящиеся ко второму этапу НИР:
- результаты сравнительного анализа и экспертизы предложений государств-участников ИМО по сокращению выбросов парниковых газов с судов;
- научно обоснованные предложения по позиции Российской Федерации в отношении предложений государств-участников ИМО по сокращению выбросов парниковых газов с судов;
- научно обоснованные предложения по комплексу мер, направленных на повышение энергоэффективности российских морских и речных транспортных судов, обеспечивающее сокращение выбросов парниковых газов; 
- сценарии развития ситуации (динамики сокращения выбросов парниковых газов российскими морскими и речными транспортными судами) на период до 2020 и 2050 годов и результаты их анализа.
Во втором квартале Исполнителем проводилась доработка отчетных материалов по замечаниям государственного заказчика.</t>
  </si>
  <si>
    <t>Срок сдачи второго этапа до 27 сентября 2011 г. Работы ведутся в соответствии с календарным планом. В третьем квартале планируется получить следующие результаты.
В ходе выполнения второго этапа планируется получить следующие результаты:
 2-ая редакция проектов стандарта и изменений к стандартам на основе полученных замечаний и предложений, представление проектов в технический комитет, авторское сопровождение согласования  проектов.</t>
  </si>
  <si>
    <t>Срок сдачи второго (заключительного) этапа до 11 мая 2011 г. Исполнителем представлены материала, относящиеся ко второму этапу НИР:
-  проект концепции обеспечения  доступности и качества транспортных услуг;
 - перечень критериев оценки доступности и качества транспортных услуг и методику их расчета;
 - целевые значения критериев оценки доступности и качества транспортных услуг;
 - организационно-правовых и финансово-экономических механизмов мотивации повышения уровня доступности и качества транспортных услуг;
- план мероприятий по мониторингу  и контролю достижения целевых значений качества  и уровня доступности транспортных услуг.
Во втором квартале Исполнителем проводилась доработка отчетных материалов по замечаниям секции НТС Минтранса России и государственного заказчика.</t>
  </si>
  <si>
    <t xml:space="preserve">Срок сдачи второго этапа до 1 июня 2011 г. Исполнителем представлены материала, относящиеся ко второму этапу НИР:
- значения целевых показателей снижения энергоемкости транспорта по каждому из видов транспорта;
- комплекс мероприятий, направленных на решение задач в области энергосбережения и повышения энергетической эффективности                         в транспортной отрасли, установленных Транспортной стратегией Российской Федерации;
- проект концепции энергосбережения и повышения энергетической эффективности транспортной отрасли, включающий целевые показатели снижения энергоемкости транспорта.
Во втором квартале Исполнителем проводилась доработка отчетных материалов по замечаниям секции НТС Минтранса России и государственного заказчика.
</t>
  </si>
  <si>
    <t>Срок сдачи второго этапа до 13 мая 2011 г. 
Исполнителем представлены материала, относящиеся ко второму этапу НИР:
- результаты анализа мирового опыта в сфере  обеспечения экологической безопасности  на объектах транспортной инфраструктуры;
 - результаты анализа нормативно-правовых документов Российской Федерации, регулирующие вопросы в сфере обеспечения экологической безопасности на объектах транспортной инфраструктуры. Анализ нормативных правовых документов Российской Федерации, регулирующих вопросы в сфере обеспечения экологической безопасности транспортных объектов должен включать анализ законодательства Российской Федерации в области государственного регулирования экологической безопасности на объектах транспортной инфраструктуры
-  концепция экологической безопасности, обеспечивающей решение задач, определенных Транспортной стратегией на период  до 2030 года. При разработке концепции экологической безопасности и комплекса мероприятий по ее обеспечению должны учитываться положения действующих нормативных правовых документах в этой области.
-  проект плана мероприятий по реализации концепции экологической безопасности.  Мероприятия, предлагаемые в рамках реализации концепции экологической безопасности, должны быть осуществимы на практике                   и их результаты должны позволять проводить сопоставительный анализ  уровня экологической безопасности на транспорте в Российской Федерации с уровнем в развитых странах мира по  соответствующим  или сопоставимым критериям и показателям.
Во втором квартале Исполнителем проводилась доработка отчетных материалов
Во втором квартале Исполнителем проводилась доработка отчетных материалов по замечаниям секции НТС Минтранса России и государственного заказчика.</t>
  </si>
  <si>
    <t>Срок сдачи второго этапа до 11 мая 2011 г. 
Исполнителем представлены материала, относящиеся ко второму этапу НИР:
- организационно-экономическая модель реализации Транспортной стратегии Российской Федерации на период до 2030 года;
- актуализированная система показателей реализации Транспортной стратегии Российской федерации на период до 2030 года;
- проекты нормативных документов, регламентирующих решение задач в области совершенствования системы управления Транспортной стратегией Российской Федерации  на период до 2030 года;
- проект плана мероприятий по научному обеспечению реализации Транспортной стратегии,
- предложения по темам научно-исследовательских и опытно-конструкторских работ, а также экспериментальных пилотных проектов на период 2011 – 2015 годы, необходимых для реализации Транспортной стратегии.
Работы по государственному контракту завершены.</t>
  </si>
  <si>
    <t>Срок сдачи второго этапа до 11 мая 2011 г.Исполнителем представлены материала, относящиеся ко второму этапу НИР:
- методология и  программный продукт для осуществления автоматизированного   информационного обмена с системами, действующими в подведомственных Минтрансу агентствах и организациях;
- регламенты функционирования программного комплекса;
- результаты проведения испытаний;
- макет системы с полнофункциональными АРМ «Ввода данных» и «Отчетность»;
- результаты по обучению пользователей федеральных агентств и службы, ФГУ «Ространсмодернизация» работе с разработанными АРМ «Ввода данных» и АРМ «Отчетность». 
- справочники и классификаторы, обеспечивающих максимальную автоматизацию процесса ввода информации.
Во втором квартале Исполнителем проводилась доработка отчетных материалов по замечаниям государственного заказчика.</t>
  </si>
  <si>
    <t>Разработка организационно-правовой модели, переработка концепции, финансово-экономического обоснования на создание Единой государственной информационной системы обеспечения транспортной безопасности и создание демонстрационного макета автоматизированных централизованных баз персональных данных о пассажирах.
Госконтракт РТМ-39/11 от 12.05.2011г. 
Исполнитель: ФГУП "ЗащитаИнфоТранс"</t>
  </si>
  <si>
    <t>12.05.2011-10.08.2011</t>
  </si>
  <si>
    <t xml:space="preserve">Срок сдачи первого (проимежуточного) этапа до 12 июня 2011 года. Исполнителем представлены материала, относящиеся ко второму этапу НИР:
результаты дообследования Министерства транспорта Российской Федерации, подведомственных ему агентств и службы в части выполнения функций в сфере транспортной безопасности;
 результаты выборочного обследования существующих информационных систем персональных данных перевозчиков, содержащий предложения по минимизации затрат хозяйствующих субъектов информационных систем;
 требования к единому протоколу предоставления информации;
 эскизно-технический проект макета АЦБПДП;
 действующий демонстрационный макет АЦБПДП;
 макет прикладного (специального) программного обеспечения в составе макета АЦБПДП и документация на него;
разработаны и реализованы в макете АЦБПДП технические решения по защите персональных данных о пассажирах.
Во втором квартале Исполнителем проводилась доработка отчетных материалов по замечаниям государственного заказчика.
</t>
  </si>
  <si>
    <t>Фактические расходы за первое полугодие 
2011 г. по источникам</t>
  </si>
  <si>
    <t>Описание результатов выполненных этапов за первое полугодие 2011 года</t>
  </si>
  <si>
    <t xml:space="preserve">Не распределенные лимиты бюджетных обязательств на год </t>
  </si>
  <si>
    <t xml:space="preserve">Распределенные лимиты бюджетных обязательств на год </t>
  </si>
  <si>
    <t>Объем финансирования НИОКР по ФЦП, всего</t>
  </si>
  <si>
    <t>Всего по заключенным контрактам (68)</t>
  </si>
  <si>
    <t>5000</t>
  </si>
  <si>
    <t>2500</t>
  </si>
  <si>
    <t>1500</t>
  </si>
  <si>
    <t>0</t>
  </si>
  <si>
    <t>4450,0</t>
  </si>
  <si>
    <t>2225</t>
  </si>
  <si>
    <t>4450</t>
  </si>
  <si>
    <t>1.2.6</t>
  </si>
  <si>
    <t xml:space="preserve">Разработка ОДМ «Методика расчета армированных цементобетонных покрытий дорог и аэродромов на укрепленных основаниях»
(№ УД 47/37 от 19.04.2011), ГОУ ВПО МАДИ 
</t>
  </si>
  <si>
    <t>2011-2012</t>
  </si>
  <si>
    <t xml:space="preserve">№ 2 от 31.03.2011 </t>
  </si>
  <si>
    <t>1.4.7</t>
  </si>
  <si>
    <t xml:space="preserve">Разработка методических рекомендаций по подготовке и реализации инвестиционных проектов по строительству,  реконструкции, ремонту и содержанию автомобильных дорог федерального значения на основе долгосрочных договоров комплексного типа 
(№ УД 47/61 от 16.05.2011), ЗАО «НИПИ ТРТИ»
</t>
  </si>
  <si>
    <t>№ 3 от 25.04.2011</t>
  </si>
  <si>
    <t>1.4.8</t>
  </si>
  <si>
    <t xml:space="preserve">Разработка предложений прикладного характера по концепции применения концессионной модели  государственно-частного партнёрства в проектах по строительству, реконструкции, ремонту и содержанию  автомобильных дорог федерального значения.   
(№ УД 47/62 от 16.05.2011), ООО «ТРАНСПРОЕКТ»  
</t>
  </si>
  <si>
    <t>Работы выполнены в полном объеме. Контракт закрыт. Разработаны предложения и рекомендации по совершенствованию нормативной базы: гармонизации, системы и структуры нормативных документов по тоннелестроению</t>
  </si>
  <si>
    <t>Работы выполнены в полном объеме. Контракт закрыт. Разработана стратегия развития инновационной деятельности Федерального дорожного агентства на период 2011-2015 гг. и методика монторинга ее реализации.</t>
  </si>
  <si>
    <t>2.2.5</t>
  </si>
  <si>
    <t xml:space="preserve">Исследование хода реализации в 2011-2012 годах подпрограммы «Автомобильные дороги» Федеральной целевой программы «Развитие транспортной системы России (2010-2015 годы)» с подготовкой обоснований по уточнению этапов осуществления ее мероприятий
(№ УД 47/44 от 22.04.2011), ЗАО  «НИПИ ТРТИ»
</t>
  </si>
  <si>
    <t>№ 3 от 04.04.2011</t>
  </si>
  <si>
    <t>2.3.5</t>
  </si>
  <si>
    <t xml:space="preserve">Разработка ОДМ «Методические рекомендации по приготовлению и применению асфальтобетонной смеси с использованием переработанного асфальтобетона».
(УД 47/50 от 22.04.2011), ООО «Инновационный технический центр»
</t>
  </si>
  <si>
    <t>2.3.6</t>
  </si>
  <si>
    <t xml:space="preserve">Исследование работы и свойств конструктивных слоёв дорожной одежды, устроенных из материалов, полученных в результате фрагментации цементобетонного покрытия
УД 47/34 от 18.04.2011), ООО «ДИАР-РАСТОМ»
</t>
  </si>
  <si>
    <t>Работы выполнены в полном объеме. Контракт закрыт. Разработан проект  Программы по разработке национальных стандартов в сфере безопасности дорожного движения на 2011-2015 гг.</t>
  </si>
  <si>
    <t>4.2.11</t>
  </si>
  <si>
    <t>Разработка и пересмотр национальных стандартов, образующих доказательную базу соблюдения специальных технических регламентов
 (№ УД 47/49 от 22.04.2011),  АНО "НИИ ТСК"</t>
  </si>
  <si>
    <t>2011</t>
  </si>
  <si>
    <t>4.2.12</t>
  </si>
  <si>
    <t>Разработка проекта национального стандарта ГОСТ Р «Геосинтетические материалы для армирования асфальтобетонных слоев дорожной одежды. Технические требования»
 (№ УД 47/48 от 22.04.2011),  АНО "НИИ ТСК"</t>
  </si>
  <si>
    <t>4.2.13</t>
  </si>
  <si>
    <t>Разработка комплекса проектов национальных стандартов  ГОСТ Р, устанавливающих методы испытаний  геосинтетических материалов в дорожном хозяйстве
 (№ УД 47/47 от 22.04.2011),  АНО "НИИ ТСК"</t>
  </si>
  <si>
    <t>4.2.14</t>
  </si>
  <si>
    <t>Разработка проекта национального стандарта ГОСТ Р «Битумно-полимерные рулонные материалы для гидроизоляции мостовых сооружений. Технические требования»
(УД 47/32 от 14.04.2011), ООО «Инновационный технический центр»</t>
  </si>
  <si>
    <t>№ 2 от 31.03.2011</t>
  </si>
  <si>
    <t>4.2.15</t>
  </si>
  <si>
    <t xml:space="preserve">Разработка комплекса проектов национальных стандартов  ГОСТ Р, устанавливающих методы испытаний  битумно-полимерных рулонных материалов для гидроизоляции мостовых сооружений
(УД 47/31 от 14.04.2011), ООО «Инновационный технический центр»
</t>
  </si>
  <si>
    <t xml:space="preserve">Работы выполнены в полном объеме. Контракт закрыт. Разработаны предложения по совершенствованию требований при нормировании ширины полос движения и проезжей части с учетом международной практики проектрования и строительства автомобильных дорог, разработаны предложения по внесению изменений в ГОСТ Р 52399-2005 "Геометрические элементы автомобильных дорог"
</t>
  </si>
  <si>
    <t>4.3.7</t>
  </si>
  <si>
    <t xml:space="preserve">Разработка ОДМ "Методические рекомендации по проектированию кольцевых пересечений при строительстве  и реконструкции автомобильных дорог"
(№ УД 47/51 от 25.04.2011), ГОУ ВПО МАДИ
</t>
  </si>
  <si>
    <t>4.4.10</t>
  </si>
  <si>
    <t xml:space="preserve">Разработка ОДМ «Строительство дорожных конструкций из органоминеральных смесей в I дорожно-климатической зоне».
(№ УД 47/38 от 19.04.2011), ООО «Стройсервис»
</t>
  </si>
  <si>
    <t>4.4.11</t>
  </si>
  <si>
    <t xml:space="preserve">Разработка ОДМ «Методические рекомендации по усилению конструктивных элементов автомобильных дорог пространственными георешетками (геосотами)»
(№ УД 47/39 от 19.04.2011), ФГУП «РосдорНИИ»
</t>
  </si>
  <si>
    <t>4.4.12</t>
  </si>
  <si>
    <t xml:space="preserve">Разработка ОДМ «Методические рекомендации по технической диагностике автодорожных тоннелей» 
(№ УД 47/56 от 03.05.2011), ООО «Континент»
</t>
  </si>
  <si>
    <t xml:space="preserve"> Разработка ОДМ "Методика оценки технического состояния мостовых сооружений на автомобильных дорогах"
 (№ УД 47/264 от 01.11.2010), МИИТ</t>
  </si>
  <si>
    <t xml:space="preserve"> Разработка ОДМ "Оценка прочности нежестких дорожных одежд"
 (№ УД 47/263 от 01.11.2010), МАДИ </t>
  </si>
  <si>
    <t xml:space="preserve">    Разработка методических рекомендаций по порядку подготовки и содержанию конкурсной документации, типовым условиям, порядку заключения и исполнения долгосрочного государственного контракта на выполнение работ по ремонту (капитальному ремонту) и содержанию автомобильных дорог федерального значения
 (№ УД 47/267 от 01.11.2010), ЗАО "НИПИ ТРТИ"</t>
  </si>
  <si>
    <t xml:space="preserve">  Разработка ОДМ "Методические рекомендации по определению колееобразования асфальтобетонных покрытий прокатыванием нагруженного колеса"
 (№ УД 47/256 от 01.11.2010), ООО "Инновационный технический центр"</t>
  </si>
  <si>
    <t>4.5.13</t>
  </si>
  <si>
    <t xml:space="preserve">Разработка ОДМ «Методические рекомендации по классификации работ по содержанию и эксплуатации информационно-коммуникационных систем в дорожной отрасли и определению сметной стоимости содержания и эксплуатации информационно-коммуникационных систем в дорожной отрасли» (№ УД 47/36 от 19.04.2011), ООО «Корпорация «Строй Инвест Проект М»
</t>
  </si>
  <si>
    <t>Работы выполнены в полном объеме. Контракт закрыт. Разработан отраслевой дорожный методический документ  "Методические рекомендации по определению усталостной долговечности асфальтобетонных покрытий"</t>
  </si>
  <si>
    <t>4.6.7</t>
  </si>
  <si>
    <t xml:space="preserve">Разработка ОДМ «Методические рекомендации по применению золы-уноса и золошлаковых смесей от сжигания угля на тепловых электростанциях в дорожном строительстве»
(№ УД 47/46 от 22.04.2011), ГОУ ВПО  «Сибирская государственная автомобильно-дорожная академия (СибАДИ)»
</t>
  </si>
  <si>
    <t>4.6.8</t>
  </si>
  <si>
    <t xml:space="preserve">Разработка ОДМ «Классификация стабилизаторов грунтов в дорожном строительстве
(№ УД 47/45 от 22.04.2011), ООО «НВЦ «ИНДОРТЕХ»
</t>
  </si>
  <si>
    <t>4.9.11</t>
  </si>
  <si>
    <t xml:space="preserve">Разработка ОДМ «Методика оценки влияния дорожных условий на аварийность на автомобильных дорогах федерального значения для планирования мероприятий по повышению безопасности дорожного движения»
(№ УД 47/41 от 21.04.2011), ООО «ИНЭМДорТранс»
</t>
  </si>
  <si>
    <t>4.9.12</t>
  </si>
  <si>
    <t xml:space="preserve">Разработка ГОСТ Р «Технические средства организации дорожного движения. Дорожные знаки и табло с переменной информацией. Общие  технические требования. Правила применения»
(№ УД 47/42 от 21.04.2011), ФГУП «РосдорНИИ»
</t>
  </si>
  <si>
    <t>4.9.13</t>
  </si>
  <si>
    <t xml:space="preserve">Оценка эффективности  проводимых мероприятий по безопасности дорожного движения на основе анализа дорожно-транспортных происшествий на автомобильных дорогах федерального значения за 2006 – 2010 гг. 
(№ УД 47/43 от 21.04.2011), ФГУП «РосдорНИИ» 
</t>
  </si>
  <si>
    <t>4.10.</t>
  </si>
  <si>
    <t xml:space="preserve"> Совершенствование установления норм в области проектирования на основе анализа последствий чрезвычайных ситуаций
</t>
  </si>
  <si>
    <t>4.10.1</t>
  </si>
  <si>
    <t xml:space="preserve">Корректировка нормативов денежных затрат на содержание и ремонт автомобильных дорог федерального значения с учетом внедрения современных технологий и материалов в сфере дорожного хозяйства
(№ УД 47/40 от 19.04.2011), ФГУП «РосдорНИИ» 
</t>
  </si>
  <si>
    <t xml:space="preserve">Работы выполнены в полном объеме. Контракт закрыт. Разработана информационная  система управления стоимостью строительства  для целей внедрения во всех федеральных органах управления дорожным хозяйством 
</t>
  </si>
  <si>
    <t>Предусмотрено для оплаты после завершения претензионно-исковой работы по государственным контрактам</t>
  </si>
  <si>
    <t xml:space="preserve">Результаты реализации программных мероприятий по направлению НИОКР за первое полугодие 2011 года в рамках федеральной целевой программы 
"Развитие транспортной системы России (2010-2015 годы)" 
государственный заказчик - координатор - Министерство транспорта Российской Федерации
</t>
  </si>
  <si>
    <t>Источники и объемы финансирования НИОКР</t>
  </si>
  <si>
    <t>Из них учтены или планируются к учету на балансе в виде нематериального актива (стоимость, балансодержатель)</t>
  </si>
  <si>
    <t xml:space="preserve">            Форма № 4</t>
  </si>
  <si>
    <t xml:space="preserve">                                              наименование федеральной целевой программы, государственный заказчик-координатор (государственный заказчик)</t>
  </si>
  <si>
    <t>тыс. рублей</t>
  </si>
  <si>
    <t>Период выполнения НИОКР</t>
  </si>
  <si>
    <t>Дата проведения конкурса</t>
  </si>
  <si>
    <t>Созданные в рамках контракта охраняемые результаты интеллектуальной деятельности (объекты интеллектуальной собственности)</t>
  </si>
  <si>
    <t>Сведения о закреплении прав и использовании объекта интеллектуальной собственности</t>
  </si>
  <si>
    <t xml:space="preserve"> федеральный бюджет</t>
  </si>
  <si>
    <t>федеральный бюджет</t>
  </si>
  <si>
    <t>внебюджетные источники</t>
  </si>
  <si>
    <t xml:space="preserve"> бюджеты субъектов РФ</t>
  </si>
  <si>
    <t>Объем финансирования НИОКР по ФЦП "Развитие транспортной системы России (2010-2015 годы)", всего</t>
  </si>
  <si>
    <t>1.</t>
  </si>
  <si>
    <t>2.</t>
  </si>
  <si>
    <t>3.</t>
  </si>
  <si>
    <t>Научное обеспечение программных мероприятий</t>
  </si>
  <si>
    <t xml:space="preserve">Прогнозирование развития воздушного транспорта и исследование рынка авиатранспортных услуг </t>
  </si>
  <si>
    <t>1.2.</t>
  </si>
  <si>
    <t>Научное обеспечение разработки и внедрение новых технологий и оборудования в сфере развития наземных аэропортовых и аэродромных комплексов</t>
  </si>
  <si>
    <t>Научное обеспечение разработки и внедрение новых технологий и оборудования в сфере обеспечения авиационной безопасности на воздушном транспорте</t>
  </si>
  <si>
    <t>Исследование рынка транспортных услуг железнодорожного транспорта</t>
  </si>
  <si>
    <t>Исследование проблем обеспечения безопасности на железнодорожном транспорте</t>
  </si>
  <si>
    <t xml:space="preserve">Мероприятие 1. Разработка инвестиционных предложений по повышению конкурентоспособности транспортных коридоров и развитию мультимодальных транспортных узлов </t>
  </si>
  <si>
    <t xml:space="preserve">Мероприятие 2. Разработка информационно-аналитического обеспечения инвестиционных и инновационных мероприятий в целях развития экспорта транспортных услуг </t>
  </si>
  <si>
    <t/>
  </si>
  <si>
    <t>1.1</t>
  </si>
  <si>
    <t>Совершенствование теоретических основ и расчетных методов надежности и долговечности дорожных конструкций</t>
  </si>
  <si>
    <t>№ 3 от 17.11.2009</t>
  </si>
  <si>
    <t>1.4</t>
  </si>
  <si>
    <t>Совершенствование теоретических основ экономики дорожного хозяйства</t>
  </si>
  <si>
    <t>1.4.1</t>
  </si>
  <si>
    <t>№ 3 от 19.08.2009</t>
  </si>
  <si>
    <t>1.6</t>
  </si>
  <si>
    <t>Прикладные научно-исследовательские работы</t>
  </si>
  <si>
    <t>2.1</t>
  </si>
  <si>
    <t>Научное обеспечение совершенствования нормативно-правовой базы дорожного хозяйства</t>
  </si>
  <si>
    <t>2.2.</t>
  </si>
  <si>
    <t>Совершенствование системы управления дорожным хозяйством</t>
  </si>
  <si>
    <t>2.3</t>
  </si>
  <si>
    <t>Совершенствование дорожных технологий, конструкций и материалов</t>
  </si>
  <si>
    <t>2.4</t>
  </si>
  <si>
    <t>Повышение качества нефтяного дорожного битума и асфальтобетона</t>
  </si>
  <si>
    <t>2.5</t>
  </si>
  <si>
    <t>Повышение транспортно-эксплуатационных качеств автомобильных дорог и безопасности дорожного движения</t>
  </si>
  <si>
    <t>2.5.3</t>
  </si>
  <si>
    <t>Опытно-конструкторские работы</t>
  </si>
  <si>
    <t>3.1</t>
  </si>
  <si>
    <t>Совершенствование машин и механизмов для строительства и ремонта дорожных и мостовых конструкций, обеспечивающее импортозамещение, ресурсо- и энергосбережение</t>
  </si>
  <si>
    <t>4.</t>
  </si>
  <si>
    <t>Техническое регулирование дорожного хозяйства и нормативно-техническое обеспечение</t>
  </si>
  <si>
    <t>Пересмотр и разработка нормативных документов в области изыскания и проектирования автомобильных дорог и дорожных сооружений</t>
  </si>
  <si>
    <t>4.2</t>
  </si>
  <si>
    <t>Пересмотр и разработка нормативных документов в области строительства и реконструкции автомобильных дорог и дорожных сооружений</t>
  </si>
  <si>
    <t>4.3</t>
  </si>
  <si>
    <t>Пересмотр и разработка нормативных документов в области ремонта и содержания автомобильных дорог и дорожных сооружений</t>
  </si>
  <si>
    <t>4.4.</t>
  </si>
  <si>
    <t>4.5</t>
  </si>
  <si>
    <t>4.6</t>
  </si>
  <si>
    <t>Совершенствование методов повышения безопасности дорожного движения</t>
  </si>
  <si>
    <t>4.9</t>
  </si>
  <si>
    <t>4.11.</t>
  </si>
  <si>
    <t>Совершенствование системы ценообразования в дорожном хозяйстве</t>
  </si>
  <si>
    <t>№ п/п*</t>
  </si>
  <si>
    <t>На весь период реализации мероприятия по источникам</t>
  </si>
  <si>
    <t>Исследования в области развития существующих и создания новых морских сообщений (морских магистралей) в регионе Черного моря, в том числе между черноморскими портами и портами других бассейнов с учетом необходимости рационального взаимодействия с другими видами транспорта. 
Госконтракт №РТМ-47/10 от 17.09.2010
Исполнитель: ЗАО «ТрансИнвестПроект»</t>
  </si>
  <si>
    <t>1.1.4</t>
  </si>
  <si>
    <t>2010-2011</t>
  </si>
  <si>
    <t>1.1.5</t>
  </si>
  <si>
    <t>1.2.5</t>
  </si>
  <si>
    <t>1.4.6</t>
  </si>
  <si>
    <t>2.2.3</t>
  </si>
  <si>
    <t>2.3.2</t>
  </si>
  <si>
    <t>2.3.3</t>
  </si>
  <si>
    <t>2.5.5</t>
  </si>
  <si>
    <t>4.2.8</t>
  </si>
  <si>
    <t>4.3.3</t>
  </si>
  <si>
    <t>4.3.4</t>
  </si>
  <si>
    <t>4.4.5</t>
  </si>
  <si>
    <t>4.4.6</t>
  </si>
  <si>
    <t>4.6.3</t>
  </si>
  <si>
    <t>4.9.5</t>
  </si>
  <si>
    <t>4.9.10</t>
  </si>
  <si>
    <t>Научное исследование проблемы повышения энергоэффективности российских морских и речных транспортных судов, обеспечивающих снижение выбросов парниковых газов, и подготовка прогноза развития ситуации (динамики снижения выбросов) на период до 2050 года
Госконтракт №РТМ-45/10 от 14.09.2010
Исполнитель: ЗАО «ЦНИИМФ»</t>
  </si>
  <si>
    <t>14.09.2010-
06.09.2011</t>
  </si>
  <si>
    <t>Работы ведутся Исполнителем в плановом порядке</t>
  </si>
  <si>
    <t>1.6.3</t>
  </si>
  <si>
    <t xml:space="preserve">№ 3
от 15.10.2010
</t>
  </si>
  <si>
    <t>Контракт выполняется в плановом порядке</t>
  </si>
  <si>
    <t>2.1.4</t>
  </si>
  <si>
    <t>2.1.5</t>
  </si>
  <si>
    <t>№ 2 от 12.10.2010</t>
  </si>
  <si>
    <t>2.1.6</t>
  </si>
  <si>
    <t>2.2.4</t>
  </si>
  <si>
    <t>№ 3 от 15.10.2010</t>
  </si>
  <si>
    <t>2.3.4</t>
  </si>
  <si>
    <t>2.4.1</t>
  </si>
  <si>
    <t>2.5.7</t>
  </si>
  <si>
    <t>2.5.8</t>
  </si>
  <si>
    <t>2.5.9</t>
  </si>
  <si>
    <t>3.1.1</t>
  </si>
  <si>
    <t>4.2.9</t>
  </si>
  <si>
    <t>4.2.10</t>
  </si>
  <si>
    <t>4.3.5</t>
  </si>
  <si>
    <t>4.3.6</t>
  </si>
  <si>
    <t>4.4.7</t>
  </si>
  <si>
    <t>4.4.8</t>
  </si>
  <si>
    <t>4.5.8</t>
  </si>
  <si>
    <t>4.5.9</t>
  </si>
  <si>
    <t>4.5.10</t>
  </si>
  <si>
    <t>4.5.11</t>
  </si>
  <si>
    <t>4.5.12</t>
  </si>
  <si>
    <t>4.6.4</t>
  </si>
  <si>
    <t>4.6.5</t>
  </si>
  <si>
    <t>4.6.6</t>
  </si>
  <si>
    <t>№ 3 от 05.07.2010</t>
  </si>
  <si>
    <t>4.11.3</t>
  </si>
  <si>
    <t>4.11.4</t>
  </si>
  <si>
    <t>4.11.5</t>
  </si>
  <si>
    <t>Научные исследования в сфере регулирования экологических характеристик автотранспортных средств, находящихся в эксплуатации.
Госконтракт №РТМ-63/10 от 01.12.2010
Исполнитель: ОАО «НИИАТ»</t>
  </si>
  <si>
    <t>Актуализация  программы развития транспортного комплекса Московского региона на период 2010–2015 годы и на перспективу до 2020 года с выделением перечня первоочередных мероприятий по развитию транспортной  инфраструктуры, необходимой для создания международного финансового центра.
Госконтракт РТМ-80/10 от 13.12.2010г. 
Исполнитель: ГУУ "Научно-исследовательский и проектный институт Генерального плана города Москвы"</t>
  </si>
  <si>
    <t>13.12.2010-
13.08.2011</t>
  </si>
  <si>
    <t>Научное обоснование разработки организационно-экономической модели  реализации Транспортной стратегии Российской Федерации на период до 2030 года и актуализация ее основных положений» в 2010 г. 
Госконтракт №РТМ-76/10 от 10.12.2010г. 
Исполнитель: ФГУП "Научный центр по комплексным транспортным проблемам Министерства транспорта Российской Федерации"</t>
  </si>
  <si>
    <t>10.12.2010-
13.05.2011</t>
  </si>
  <si>
    <t>Научное обоснование решения проблемы доступности и качества транспортных услуг для населения Российской Федерации» в 2010 г. 
Госконтракт №РТМ-71/10 от 10.12.2010г. 
Исполнитель: ООО "Финансовый и организационный консалтинг".</t>
  </si>
  <si>
    <t>Научно-методические рекомендации по выработке подходов к обеспечению экологической безопасности объектов транспортного комплекса с учетом международных требований.
Госконтракт №РТМ-75/10 от 10.12.2010г. 
Исполнитель: ОАО "Научно-исследовательский институт автомобильного транспорта"</t>
  </si>
  <si>
    <t>10.12.2010-
15.05.2011</t>
  </si>
  <si>
    <t>Разработка проекта концепции энергосбережения и повышения энергетической эффективности в транспортной отрасли.
Госконтроакт №РТМ-72/10 от 10.12.2010г. Исполнитель: ОАО "Научно-исследовательский институт автомобильного транспорта"</t>
  </si>
  <si>
    <t>10.12.2010-
03.06.2011</t>
  </si>
  <si>
    <t>Научно-методическое обеспечение и разработка модели взаимодействия различных транспортных систем.
Госконтракт №РТМ-74/10 от 10.12.2010г. 
Исполнитель: ЗАО "Центр экономических исследований и стратегических программ" (ЗАО "ЦЭИСП")</t>
  </si>
  <si>
    <t>10.12.2010-
13.08.2011</t>
  </si>
  <si>
    <t>Разработка отраслевой информационно-аналитической системы мониторинга научной, инновационной деятельности предприятий и организаций транспортного комплекса Российской Федерации.
Госконтракт №РТМ-73/10 от 10.12.2010г. 
Исполнитель: ГОУВПО "Московский государственный технический университет "МАМИ"</t>
  </si>
  <si>
    <t>Разработка проекта концепции, технической документации системы доступа субъектов транспортного комплекса Российской Федерации к научным и образовательным информационным ресурсам.
Госконтракт №РТМ-78/10 от 10.12.2010г. 
Исполнитель: ООО "ИБС Экспертиза"</t>
  </si>
  <si>
    <t>Исследование процессов сбора информации и подготовки отчетности (в том числе финансовой) о ходе выполнения федеральных целевых программ, федеральных адресных инвестиционных программ и разработка методов и средств их оптимизации с использованием возможностей автоматизации. 
Госконтракт № РТМ-77/10 от 10.12.2010г. 
Исполнитель: ООО "ИБС Экспертиза"</t>
  </si>
  <si>
    <t>10.12.2010-
23.05.2011</t>
  </si>
  <si>
    <t>Разработка предложений по развитию инфраструктуры арктической морской транспортной системы Российской Федерации с учетом защиты национальных интересов России в Арктике. Госконтракт №РТМ-48/10 от 22.09.2010
Исполнитель: ЗАО «Центральный ордена Трудового Красного Знамени научно-исследовательский и проектно-конструкторский институт морского флота»</t>
  </si>
  <si>
    <t>Научное обоснование технических и технологических решений решения системы взимания платы за проезд по федеральным автомобильным дорогам общего пользования с владельцев (пользователей) транспортных средств, максимальная (полная) масса которых более 12 тонн и ее опытное внедрение. Госконтракт №РТМ-62/10 от 01.12.2010г. Исполнитель: ООО "КИК "ТрансПроект"</t>
  </si>
  <si>
    <t xml:space="preserve">Разработка концепции платформы интеграции интеллектуальных транспортных систем в транспортном комплексе Российской Федерации.
Госконтракт №РТМ-70/10 от 10.12.2010
Исполнитель: ФГУП «ЗащитаИнфоТранс»
</t>
  </si>
  <si>
    <t>Наименование подпрограммы,  мероприятия, темы НИОКР*; вид НИОКР, реквизиты госконтракта, исполнитель, номер и дата государственной регистрации контракта (для НИОКР гражданского назначения)</t>
  </si>
  <si>
    <t>Предусмотрено на 2011 год по источникам</t>
  </si>
  <si>
    <t>Мероприятие 3. Разработка методологичесих подходов по повышению конкурентоспособности транспортной системы Российской Федерации на основе внедрения инновационных транспортных технологий</t>
  </si>
  <si>
    <t xml:space="preserve">всего по программе </t>
  </si>
  <si>
    <t xml:space="preserve">всего по подпрограмме </t>
  </si>
  <si>
    <t>всего по мероприятию</t>
  </si>
  <si>
    <t>Внедрение ресурсосберегающих технологий</t>
  </si>
  <si>
    <t>Создание перспективных технических средств и технологий для формирования полигонов движения тяжеловесных поездов</t>
  </si>
  <si>
    <t>Развитие локомотиво- и вагоностроения</t>
  </si>
  <si>
    <t>Создание перспективных технических средств и технологий для скоростного и высокоскоростного движения</t>
  </si>
  <si>
    <t>1</t>
  </si>
  <si>
    <t>2</t>
  </si>
  <si>
    <t>3</t>
  </si>
  <si>
    <t>4</t>
  </si>
  <si>
    <t>5</t>
  </si>
  <si>
    <t>6</t>
  </si>
  <si>
    <t>01.12.2010-27.09.2011</t>
  </si>
  <si>
    <t xml:space="preserve">Срок сдачи второго этапа до 11 августа 2011 г. Работы ведутся в соответствии с календарным планом.
В ходе выполнения второго этапа планируется получить следующие результаты: концепция и частное техническое задание на создание П-МНИ, макет П-МНИ и проекты регламентов информационного обмена подведомственных структур Минтранса России и других участников П-МНИ для мониторинга деятельности и взаимодействия учреждений профессионального образования, научных (научно-производственных) и производственных организаций транспортной отрасли.
</t>
  </si>
  <si>
    <t xml:space="preserve">Срок сдачи второго этапа до 11 августа 2011 г. Работы ведутся в соответствии с календарным планом.
В ходе выполнения второго этапа планируется получить следующие результаты: 
Модель межсубъектного взаимодействия транспортных сообщений с межвидовой увязкой систем транспорта на уровне пилотного региона
Результаты  расчетов  транспортной доступности населенных пунктов , проведенных с использованием разработанной в рамках НИР  методики, и предложения по их совершенствованию (на примере пилотного региона) . 
Научно-обоснованные рекомендации по обеспечению транспортной доступности населенных пунктов ( на примере пилотного региона).
Информационно-аналитические материалы и предложения по использованию спутниковых навигационных данных с целью обеспечения транспортной доступности в соответствии с параметрами транспортной доступности.
Развернутый на технических средствах исполнителя прототип единого транспортного информационно-аналитического  портала, обеспечивающего поддержку ведения электронных паспортов маршрутов и сопровождение электронного регламента ведения паспортов маршрутов. 
Проекты унифицированных требований, правил, форматов и протоколов информационного взаимодействия в рамках единого транспортного информационно-аналитического  портала с информационными системами моделирования транспортного процесса, геоинформационными, информационно-телекоммуникационными и другими системами.
Предложения и рекомендации по предоставлению информационных услуг населения в сфере транспорта и использованию различных методов информирования граждан по вопросам транспортного обеспечения.
Предложения по повышению инвестиционной  привлекательности транспортного комплекса.
</t>
  </si>
  <si>
    <t xml:space="preserve">Срок сдачи второго этапа до 11 августа 2011 г. Работы ведутся в соответствии с календарным планом. В ходе выполнения второго этапа планируется получить следующие результаты:
- проект концепции П-СДТК; 
- частное техническое задание на П-СДТК;
- документацию эскизного проекта П-СДТК (ГОСТ 34.201-89, РД 50-34.698-90):
- Ведомость эскизного проекта;
- Пояснительная записка к эскизному проекту;
- Пакет эксплуатационных документов макета П-СДТК в соответствии с ГОСТ 19.101-77 «Виды программ и программных документов» 
- результаты предварительных комплексных испытаний макета П-СДТК:
- протокол предварительных комплексных испытаний;
- проекты нормативно-методических документов.
</t>
  </si>
  <si>
    <t xml:space="preserve">Срок сдачи второго этапа до 16 августа 2011 г. Работы ведутся в соответствии с календарным планом. В ходе выполнения работы планируется получить следующие результаты:
- Актуализация программы развития транспортного комплекса Московского региона на период 2010–2015 годы и на перспективу до 2020 года включая:
- Система  программных мероприятий по развитию транспортного комплекса Московского региона.
- Организационная схема  управления и механизмов реализации мероприятий программы развития транспортного комплекса Московского региона.
- Ресурсное обеспечение программы.
- оценка социально-экономической и бюджетной эффективности программы.
- паспорт программы.
- научное сопровождение  согласования концепции и программы с органами исполнительной власти  субъектов Российской Федерации города Москвы  и Московской  области. </t>
  </si>
  <si>
    <t>Объем финансирования НИОКР по подпрограмме "Развитие экспорта транспортных услуг"</t>
  </si>
  <si>
    <t>Объем финансирования НИОКР по подпрограмме "Железнодорожный транспорт"</t>
  </si>
  <si>
    <t>Объем финансирования НИОКР по Расходам общепрограммного харектера</t>
  </si>
  <si>
    <t xml:space="preserve">всего по Расходам общепрограммного характера </t>
  </si>
  <si>
    <t>Исследование и разработка рекомендаций, направленных на улучшение инвестиционного климата и развитие рыночных отношений на воздушном транспорте в целях эффективной реализации программных мероприятий</t>
  </si>
  <si>
    <t>Совершенствование методологии и научное сопровождение обоснования долгосрочного развития парка воздушных судов и наземной инфраструктуры воздушного транспорта, выбор приоритетных направлений развития и определение их эффективности</t>
  </si>
  <si>
    <t>Объем финансирования НИОКР по подпрограмме "Гражданская авиация"</t>
  </si>
  <si>
    <t>Поисковые и фундаментальные исследования</t>
  </si>
  <si>
    <t>Исследование старения асфальтобетона с учетм влияния адгезионных добавок (№ УД 47/179 от 20.08.2010), БГТУ им. В.Г.Шухова</t>
  </si>
  <si>
    <t>№ 3 от 13.07.2010</t>
  </si>
  <si>
    <t xml:space="preserve">Работы ведутся Исполнителем в плановом порядке
</t>
  </si>
  <si>
    <t xml:space="preserve">Разработка предложений по учету воздействия современного парка многоосных транспортных средств при проектировании нежестких дорожных одежд (№ УД 47/177 от 20.08.2010), РГСУ
</t>
  </si>
  <si>
    <t>№ 2 от 09.07.2010</t>
  </si>
  <si>
    <t xml:space="preserve">Совершенствование теоретических основ и расчетных методов надежности и долговечности конструкций исскусственных сооружений </t>
  </si>
  <si>
    <t>Разработка Национальной программы повышения эксплуатационной надежности мостовых ссоружений на автомобильных дорогах СНГ (на территории России) на 2011-2015 годы (№ УД 47/209 от 02.09.2010), ООО "НПО "Мостовик"</t>
  </si>
  <si>
    <t xml:space="preserve">Разработка рекомендаций по повышению экономического эффекта использования полос отвода и придорожных полос автомобильных дорог общего пользования федерального значения  ( № УД 47/260 от 07.10.2009), ООО "Центр инфраструктурных исследований"                         </t>
  </si>
  <si>
    <t>2009-2011</t>
  </si>
  <si>
    <t>Подготовка аналитических и прогнозных материалов о финансировании дорожного хозяйства в субъектах Российской Федерации на 2011-2013 гг. с разработкой предложений по взаимодействию в области планирования и финансирования дорожного хозяйства Федерального дорожного агентства и органов исполнительной власти субъектов Российской Федерации (№ УД 47/183 от 20.08.2010), РАДОР</t>
  </si>
  <si>
    <t>Поиск и создание принципиально новых материалов, конструкций и технологий, включая высокие и двойного назначения, конкурентоспособных на мировом рынке</t>
  </si>
  <si>
    <t xml:space="preserve">Разработка предложений по применению минерального порошка на основе шунгита
(№УД 47/252 от 29.10.2010) ГОУ ВПО ВГАСУ </t>
  </si>
  <si>
    <t xml:space="preserve"> Разработка ОДМ "Методическое руководство по планированию, организации, приёмке и использованию результатов научно-исследовательских и опытно-конструкторских работ в системе Росавтодора"
 (№ УД 47/259 от 01.11.2010) АНО НИИ ТСК </t>
  </si>
  <si>
    <t>Разработка предложений по совершенствованию нормативной базы в области строительства и эксплуатации автодорожных тоннелей
 (№ УД 47/251 от 29.10.2010) ОАО "ЦНИИС"</t>
  </si>
  <si>
    <t xml:space="preserve">Разработка программы обеспечения дорожного хозяйства документами по стандартизации и методическими документами в зависимости от объектов дорожной отрасли с учетом изменений в области технического регулирования.
(№ УД 47/258 от 01.11.2010) АНО НИИ ТСК </t>
  </si>
  <si>
    <t>Разработка стратегии развития инновационной деятельности Федерального дорожного агентства на период 2011-2015 гг. и методики монторинга ее реализации (№ УД 47/189 от 20.08.2010), ФГУП "РосдорНИИ"</t>
  </si>
  <si>
    <t>Разработка проекта ГОСТ Р "Системы управления и информации на транспорте. Системы оповещения о дорожных происшествиях. Требования к системе"
(№ УД 47/260 от 01.11.2010), ФГУП "Всероссийский научно-исследовательский институт стандартизации и сертификации в машиностроении"</t>
  </si>
  <si>
    <t>Разработка одм "Методические рекомендации по проектированию и устройству бурнонабивных свай повышенной несущей способности по грунту (№ УД 47/182 от 20.08.2010), ОАО "ЦНИИС"</t>
  </si>
  <si>
    <t>Разработка одм "Методические рекомендации по проектированию земляного полотна на вечной мерзлоте с использованием метных грунтов" (№ УД 47/224 от 20.09.2010), ОАО "Омский СоюздорНИИ"</t>
  </si>
  <si>
    <t>№ 3 13.07.2010</t>
  </si>
  <si>
    <t>Работы  ведутся Исполнителем в плановом порядке</t>
  </si>
  <si>
    <t>Разработка предложений по применению цементов низкой водопотребности с использованием зол ТЭЦ и бетонов на их основе
(№ УД 47/265 от 01.11.2010), ООО "Биотех"</t>
  </si>
  <si>
    <t xml:space="preserve"> Исследование интенсивности старения битума в технологическом процессе приготовления асфальтобетонных смесей и устройстве асфальтобетонных покрытий
(№ УД 47/273 от 01.11.2010), ООО "Стройсервис"</t>
  </si>
  <si>
    <t>Работы  Исполнителем в плановом порядке</t>
  </si>
  <si>
    <t>Исследование работы ездового полотна моста, включающего конструктивный слой из слефибробетона, с разработкой методических рекомендаций по применению сталефибробетона при ремонте мостов ( № УД 47/330 от 10.12.2009) ООО "НПК "ВОЛВЕК ПЛЮС" № 13285.7451198973.09.1.001.3 от 29.12.2009</t>
  </si>
  <si>
    <t xml:space="preserve">Работы выполнены в полном объеме. Контракт закрыт. Разработан отраслевой дорожный методический документ "Рекомендации по применению сталефибробетона при строительстве, реконструкции и ремонте мостов"
</t>
  </si>
  <si>
    <t>Разработка предложений для альбома типовых конструкций нежестких дорожных одежд для условий тяжелого движения (№ УД 47/176 от 20.08.2010), СибАДИ</t>
  </si>
  <si>
    <t>Разработка ОДМ "Методические рекомендации по дополнительным мерам по предотвращению колееобразования на стадии проектирования дорожных одежд"
(№ УД 47/262 от 01.11.2010), ЗАО "Институт "Стройпроект"</t>
  </si>
  <si>
    <t>Разработка предложений по применению современных устройств для разделения транспортных потоков встречных направлений
(№ УД 47/278 от 01.11.2010), ФГУП "РосдорНИИ"</t>
  </si>
  <si>
    <t>Разработка рекомендаций по обустройству автомобильных дорог общего пользования федерального значения объектами дорожного сервиса, размещаемыми в границах придорожных полос.
(№ УД 47/283 от 11.11.2010), ООО "СпецГеоТрансПроект"</t>
  </si>
  <si>
    <t xml:space="preserve">Исследование энергосберегающих технологий освещения дорог общего пользования на основе светодиоидов
(№ УД 47/261 от 01.11.2010) ООО "Спекомикс-М"                                                                                             </t>
  </si>
  <si>
    <t>Разработка и пересмотр национальных стандартов, образующих доказательную базу соблюдения специальных регламентов</t>
  </si>
  <si>
    <t>Анализ объектов технического регулирования обязательных для соблюдения в государствах участниках Таможенного союза (Руспублика Беларусь, Республика Казахстан и Российская Федерация) с разработкой предложений по гармонизации обязательных требований к объектам дорожного хозяйства (№ УД 47/181 от 20.08.2010), АНО "НИИ ТСК"</t>
  </si>
  <si>
    <t xml:space="preserve">Работы выполнены в полном объеме. Контракт закрыт. Разработаны предложения по гармонизации обязательных требований к объектам дорожного хозяйства, действующих в государствах странах таможенного союза
</t>
  </si>
  <si>
    <t>Формирование Программы по разработке национальных стандартов в сфере безопасности дорожного движения на 2011-2015 гг.
 (№ УД 47/275 от 01.11.2010), ФГУП "РосдорНИИ"</t>
  </si>
  <si>
    <t xml:space="preserve"> Разработка ОДМ "Рекомендации по внедрению системы менеджмента качества в соответствии с требованиями ГОСТ Р ИСО 9001-2008 в организациях дорожного хозяйства"
 (№ УД 47/257 от 01.11.2010), АНО "НИИ ТСК"</t>
  </si>
  <si>
    <t>Работы выполнены в полном объеме. Контракт закрыт. Разработан отраслевой дорожный методический документ "Рекомендации по внедрению системы менеджмента качества в соответствии с требованиями ГОСТ Р ИСО 9001-2008 в организациях дорожного хозяйства"</t>
  </si>
  <si>
    <t>Технико-экономическое обоснование предельных значений парметров геометрических элементов поперечного профиля дорог по условиям безопасности дорожного движения и экономической эффективности (№ УД 47/190 от 20.08.2010), ФГУП "РосдорНИИ"</t>
  </si>
  <si>
    <t>Разработка ОДМ "Методические рекомендации по защите от транспортного шума территорий, прилегающих к автомобильным дорогам (№ УД 47/173 от 18.08.2010), МАДИ</t>
  </si>
  <si>
    <t xml:space="preserve"> Разработка ОДМ "Проектирование, строительство и эксплуатация автомобильных дорог с низкой интенсивностью движения"
 (№ УД 47/276 от 01.11.2010), ФГУП "РосдорНИИ"</t>
  </si>
  <si>
    <t xml:space="preserve"> Разработка предложений по совершенствованию требований при нормировании ширины полос движения и проезжей части
 (№ УД 47/274 от 01.11.2010), ФГУП "РосдорНИИ"</t>
  </si>
  <si>
    <t>Разработка ОДМ "Методические рекомендации на повторное использование асфальтобетона при строительстве (реконструкции) автомобильных дорог (№ УД 47/180 от 20.08.2010), АНО "НИИ ТСК"</t>
  </si>
  <si>
    <t xml:space="preserve">Работы ведутся Исполнителем в плановом порядке. Разработана первая редакция ОДМ "Методические рекомендации на повторное использование асфальтобетона при строительстве (реконструкции) автомобильных дорог" 
</t>
  </si>
  <si>
    <t xml:space="preserve">Разработка ОДМ "Методические рекомендации по строительству цементобетонных покрытий в скользящих формах (№ УД 47/172 от 18.08.2010), МАДИ </t>
  </si>
  <si>
    <t xml:space="preserve"> Разработка нормативно-технического документа, устанавливающего требования к устройству коллектора для инженерных коммуникаций в границах полосы отвода автомобильной дороги общего пользования федерального значения
 (№ УД 47/284 от 11.11.2010), ООО  "Институт "Каналстройпроект"</t>
  </si>
  <si>
    <t xml:space="preserve"> Разработка предложений по внесению изменений в ГОСТ Р 52748-2007 "Дороги автомобильные общего пользования. Нормативные нагрузки, расчетные схемы нагружения и габариты приближения" в части нагрузок.
 (№ УД 47/245 от 26.10.2010), МАДИ</t>
  </si>
  <si>
    <t>Разработка ОДМ "Методические рекомендации по определению необходимого парка дорожно-эксплуатационной техники для выполнения работ по содержанию автомобильных дорог при разработке проектов содержания автомобильных дорог"
 (№ УД 47/277 от 01.11.2010), ФГУП "РосдорНИИ"</t>
  </si>
  <si>
    <t>Пересмотр и разработка нормативных документов по дорожно-строительным материалам, изделиям и конструкциям</t>
  </si>
  <si>
    <t>Разработка ОДМ "Деформационные швы мостовых сооружений на автомобильных дорогах" (№ УД 47/199 от 25.08.2010), ООО "Деформационные швы и опорные части"</t>
  </si>
  <si>
    <t xml:space="preserve">  Разработка предложений по внесению изменений в ГОСТ 31015-2002 "Смеси асфальтобетонные и асфальтобетон щебеночно-мастичные. Технические условия".
 (№ УД 47/266 от 01.11.2010), ООО "РАСТОМ"</t>
  </si>
  <si>
    <t xml:space="preserve">  Разработка ОДМ "Методические рекомендации по снижению фракционной сегрегации асфальтобетонных смесей"
 (№ УД 47/255 от 01.11.2010), ООО "Инновационный технический центр"</t>
  </si>
  <si>
    <t xml:space="preserve">  Разработка ОДМ "Методические рекомендации по определению усталостной долговечности асфальтобетонных покрытий"
 (№ УД 47/269 от 01.11.2010), ООО "Инновационный технический центр"</t>
  </si>
  <si>
    <t>Разработка ОДМ "Методические рекомендации по учету движения транспортных средств на автомобильных дорогах" (№ УД 47/184 от 20.08.2010), ФГУП "РосдорНИИ"</t>
  </si>
  <si>
    <t>Разработка ОДМ "Методические рекомендации по организации аудита безопасности дорожного движения при проектировании и эксплуатации автомобильных дорог на основе анализа отчественного и зарубежного опыта (№ УД 47/185 от 20.08.2010), ФГУП "РосдорНИИ"</t>
  </si>
  <si>
    <t xml:space="preserve">Разработка рекомендаций по определению сметной стоимости строительной продукции в дорожной отрасли на основе банка данных о стоимости ранее построенных и запроектированных объектов-аналогов.
 (№ УД 47/250 от 29.10.2010), ФГУ "Федеральный центр ценообразования в строительстве и промышленности строительных материалов" (ФГУ "ФЦЦС")
</t>
  </si>
  <si>
    <t xml:space="preserve"> Разработка информационной системы в рамках реализации Концепции системы управления стоимостью строительства в целях её опытной эксплуатации.
 (№ УД 47/246 от 26.10.2010), ФГУ "Федеральный центр ценообразования в строительстве и промышленности строительных материалов"(ФГУ "ФЦЦС")
</t>
  </si>
  <si>
    <t xml:space="preserve"> Разработка "Сборника отраслевых сметных нормативов (элементных сметных норм и единичных расценок), применяемых при проведении работ по содержанию автомобильных дорог федерального значения и дорожных сооружений на них"
 (№ УД 47/271 от 01.11.2010), ЗАО "Центр стратегических автодорожных исследований" (ЗАО "ЦАДИ")
</t>
  </si>
  <si>
    <t>Нераспределенные средства</t>
  </si>
  <si>
    <t>Объем финансирования НИОКР по подпрограмме "Морской транспорт"</t>
  </si>
  <si>
    <t>Разработка методов использования судовгосударственного назначения, танкеров, обслуживающего флота, обеспечивающих снижение потребности в их количестве и эксплуатационных расходов</t>
  </si>
  <si>
    <t>2010-2015</t>
  </si>
  <si>
    <t>Анализ использования средств производства в морских портах и подготовка предложений по совершенствованию технологии перевалки грузов, направленных на повышение пропускной способености портов и их конкурентоспособности</t>
  </si>
  <si>
    <t>Разработка информационно-вычислительных систем автоматизации технологических и управленческих процессов</t>
  </si>
  <si>
    <t>Объем финансирования НИОКР по подпрограмме "Внутренний водный транспорт"</t>
  </si>
  <si>
    <t xml:space="preserve">Заместитель Министра транспорта 
Российской Федерации                                      _______________________ </t>
  </si>
  <si>
    <t>Исполнитель: Битейкин Никита Андреевич
Телефон: (499) 262-48-40; E-mail: biteykin@ppp-transport.ru</t>
  </si>
  <si>
    <t>1.1.</t>
  </si>
  <si>
    <t>Срок выполнения второго этапа до 26 марта 2011 г. Исполнителем представлены материала, относящиеся ко второму этапу НИР:
• научно обоснованные предложения по повышению качества услуг, оказываемых  потребителю при  перевозках грузов на морских магистралях, как основы повышения их конкурентоспособности;
• научно обоснованные предложения по структуре и составу мер по развитию морских  магистралей  с участием российских портов, повышению их конкурентоспособности и развитию инфраструктуры;
• научно обоснованные предложения по включению российских портов в систему морских магистралей (переговорная позиция для использования в переговорах в рамках ЧЭС); 
• научно обоснованные предложения по перечню ключевых морских маршрутов с участием российских портов на морских бассейнах, которые могут быть использования для пилотного внедрения указанных мер.
Во втором квартале Исполнителем проводилась доработка отчетных материалов по замечаниям секции НТС Минтранса России и государственного заказчика.</t>
  </si>
  <si>
    <t>Научно-методическое обеспечение участия Российской Федерации в реализации совместного проекта ЕЭК ООН – ЭСКАТО ООН по развитию евроазиатских транспортных связей и проектов ЭСКАТО ООН по развитию интермодальных коридоров.
Госконтракт №РТМ-38/11 от 10.05.2011
Исполнитель: Государственный университет управления</t>
  </si>
  <si>
    <t xml:space="preserve">Срок выполнения первого (и заключительного) этапа до 29.08.2011. Работы выполняются в соответствии с календарным планом. В ходе выполнения работ планируется получить следующие результаты:
рекомендации по развитию сотрудничества Российской Федерации с международными организациями по вопросам евроазиатских транспортных связей, формированию государственной транспортной политики и реализации положений Транспортной стратегии Российской Федерации, подготовке предложений и позиции Минтранса России по вопросам дальнейшего развития российской части международных транспортных коридоров и перевозок грузов в евроазиатских сообщениях;
результаты анализа перспективных для РФ направлений развития в рамках рассматриваемых направлений, а также соотношение полного спектра нормативно-правовой базы и экономических условий стран – участниц в рамках исследуемых направлений с этими же показателями и данными на территории Российской Федерации;
конкретные, экономически обоснованные проекты в рамках исследуемых направлений, с учетом приведенных ранее критериев и целей исследования.
</t>
  </si>
  <si>
    <t>1.3.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</si>
</sst>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d\ mmmm\ yyyy\ \г\.;@"/>
    <numFmt numFmtId="166" formatCode="#,##0.000"/>
    <numFmt numFmtId="167" formatCode="[$-F800]dddd\,\ mmmm\ dd\,\ yyyy"/>
    <numFmt numFmtId="168" formatCode="#,##0_р_.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%"/>
    <numFmt numFmtId="175" formatCode="[$-FC19]d\ mmmm\ yyyy\ &quot;г.&quot;"/>
    <numFmt numFmtId="176" formatCode="0.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.000_р_._-;\-* #,##0.000_р_._-;_-* &quot;-&quot;???_р_._-;_-@_-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8" fontId="6" fillId="0" borderId="0" xfId="61" applyNumberFormat="1" applyFont="1" applyFill="1" applyAlignment="1">
      <alignment horizontal="center" vertical="center"/>
    </xf>
    <xf numFmtId="178" fontId="9" fillId="0" borderId="0" xfId="61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2" fillId="0" borderId="10" xfId="6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8" fontId="5" fillId="0" borderId="0" xfId="61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top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164" fontId="15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78" fontId="2" fillId="0" borderId="12" xfId="6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49" fontId="0" fillId="0" borderId="19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66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vertical="top"/>
    </xf>
    <xf numFmtId="164" fontId="1" fillId="0" borderId="13" xfId="0" applyNumberFormat="1" applyFont="1" applyFill="1" applyBorder="1" applyAlignment="1">
      <alignment vertical="top"/>
    </xf>
    <xf numFmtId="0" fontId="0" fillId="0" borderId="2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vertical="top"/>
    </xf>
    <xf numFmtId="164" fontId="2" fillId="0" borderId="21" xfId="0" applyNumberFormat="1" applyFont="1" applyFill="1" applyBorder="1" applyAlignment="1">
      <alignment vertical="top"/>
    </xf>
    <xf numFmtId="164" fontId="14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0" fontId="1" fillId="0" borderId="33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64" fontId="1" fillId="0" borderId="21" xfId="0" applyNumberFormat="1" applyFont="1" applyFill="1" applyBorder="1" applyAlignment="1">
      <alignment horizontal="right" vertical="top"/>
    </xf>
    <xf numFmtId="164" fontId="1" fillId="0" borderId="13" xfId="0" applyNumberFormat="1" applyFont="1" applyFill="1" applyBorder="1" applyAlignment="1">
      <alignment horizontal="right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center" vertical="top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21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/>
    </xf>
    <xf numFmtId="14" fontId="1" fillId="0" borderId="20" xfId="0" applyNumberFormat="1" applyFont="1" applyFill="1" applyBorder="1" applyAlignment="1">
      <alignment horizontal="center" vertical="top"/>
    </xf>
    <xf numFmtId="14" fontId="1" fillId="0" borderId="21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/>
    </xf>
    <xf numFmtId="1" fontId="1" fillId="0" borderId="20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14" fontId="1" fillId="0" borderId="20" xfId="0" applyNumberFormat="1" applyFont="1" applyFill="1" applyBorder="1" applyAlignment="1">
      <alignment horizontal="center" vertical="top" wrapText="1"/>
    </xf>
    <xf numFmtId="14" fontId="1" fillId="0" borderId="21" xfId="0" applyNumberFormat="1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right" vertical="top" wrapText="1"/>
    </xf>
    <xf numFmtId="0" fontId="2" fillId="0" borderId="41" xfId="0" applyFont="1" applyFill="1" applyBorder="1" applyAlignment="1">
      <alignment horizontal="right" vertical="top" wrapText="1"/>
    </xf>
    <xf numFmtId="0" fontId="2" fillId="0" borderId="42" xfId="0" applyFont="1" applyFill="1" applyBorder="1" applyAlignment="1">
      <alignment horizontal="right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left" wrapText="1"/>
    </xf>
    <xf numFmtId="0" fontId="2" fillId="0" borderId="44" xfId="0" applyNumberFormat="1" applyFont="1" applyFill="1" applyBorder="1" applyAlignment="1">
      <alignment horizontal="left" wrapText="1"/>
    </xf>
    <xf numFmtId="0" fontId="2" fillId="0" borderId="45" xfId="0" applyNumberFormat="1" applyFont="1" applyFill="1" applyBorder="1" applyAlignment="1">
      <alignment horizontal="left" wrapText="1"/>
    </xf>
    <xf numFmtId="0" fontId="2" fillId="0" borderId="46" xfId="0" applyNumberFormat="1" applyFont="1" applyFill="1" applyBorder="1" applyAlignment="1">
      <alignment horizontal="left" wrapText="1"/>
    </xf>
    <xf numFmtId="0" fontId="2" fillId="0" borderId="47" xfId="0" applyNumberFormat="1" applyFont="1" applyFill="1" applyBorder="1" applyAlignment="1">
      <alignment horizontal="left" wrapText="1"/>
    </xf>
    <xf numFmtId="0" fontId="2" fillId="0" borderId="48" xfId="0" applyNumberFormat="1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 wrapText="1"/>
    </xf>
    <xf numFmtId="0" fontId="2" fillId="0" borderId="38" xfId="0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right" vertical="center" wrapText="1"/>
    </xf>
    <xf numFmtId="49" fontId="2" fillId="0" borderId="41" xfId="0" applyNumberFormat="1" applyFont="1" applyFill="1" applyBorder="1" applyAlignment="1">
      <alignment horizontal="right" vertical="center" wrapText="1"/>
    </xf>
    <xf numFmtId="49" fontId="2" fillId="0" borderId="42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left" vertical="top" wrapText="1"/>
    </xf>
    <xf numFmtId="0" fontId="12" fillId="0" borderId="20" xfId="0" applyNumberFormat="1" applyFont="1" applyFill="1" applyBorder="1" applyAlignment="1">
      <alignment horizontal="left" vertical="top" wrapText="1"/>
    </xf>
    <xf numFmtId="0" fontId="12" fillId="0" borderId="21" xfId="0" applyNumberFormat="1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5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9" fontId="2" fillId="0" borderId="6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1" fillId="0" borderId="68" xfId="0" applyNumberFormat="1" applyFont="1" applyFill="1" applyBorder="1" applyAlignment="1">
      <alignment horizontal="center" vertical="center" wrapText="1"/>
    </xf>
    <xf numFmtId="49" fontId="1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1" fillId="0" borderId="34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82"/>
  <sheetViews>
    <sheetView tabSelected="1" view="pageBreakPreview" zoomScale="65" zoomScaleNormal="85" zoomScaleSheetLayoutView="65" workbookViewId="0" topLeftCell="A1">
      <selection activeCell="A2" sqref="A2:K2"/>
    </sheetView>
  </sheetViews>
  <sheetFormatPr defaultColWidth="9.00390625" defaultRowHeight="12.75"/>
  <cols>
    <col min="1" max="1" width="6.375" style="11" customWidth="1"/>
    <col min="2" max="2" width="47.25390625" style="11" customWidth="1"/>
    <col min="3" max="3" width="11.75390625" style="12" customWidth="1"/>
    <col min="4" max="4" width="16.625" style="11" customWidth="1"/>
    <col min="5" max="5" width="15.375" style="13" customWidth="1"/>
    <col min="6" max="7" width="14.25390625" style="13" customWidth="1"/>
    <col min="8" max="10" width="14.25390625" style="11" customWidth="1"/>
    <col min="11" max="11" width="54.25390625" style="11" customWidth="1"/>
    <col min="12" max="16384" width="9.125" style="11" customWidth="1"/>
  </cols>
  <sheetData>
    <row r="1" spans="1:11" s="3" customFormat="1" ht="18.75" customHeight="1">
      <c r="A1" s="2"/>
      <c r="E1" s="4"/>
      <c r="F1" s="4"/>
      <c r="G1" s="5"/>
      <c r="K1" s="6" t="s">
        <v>99</v>
      </c>
    </row>
    <row r="2" spans="1:11" s="3" customFormat="1" ht="57" customHeight="1">
      <c r="A2" s="249" t="s">
        <v>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s="3" customFormat="1" ht="15.75">
      <c r="A3" s="250" t="s">
        <v>100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s="3" customFormat="1" ht="19.5" customHeight="1" thickBot="1">
      <c r="A4" s="2"/>
      <c r="B4" s="1"/>
      <c r="C4" s="251"/>
      <c r="D4" s="251"/>
      <c r="E4" s="251"/>
      <c r="F4" s="251"/>
      <c r="G4" s="251"/>
      <c r="H4" s="251"/>
      <c r="I4" s="251"/>
      <c r="J4" s="251"/>
      <c r="K4" s="34" t="s">
        <v>101</v>
      </c>
    </row>
    <row r="5" spans="1:11" s="3" customFormat="1" ht="15.75" customHeight="1" thickTop="1">
      <c r="A5" s="255" t="s">
        <v>161</v>
      </c>
      <c r="B5" s="233" t="s">
        <v>236</v>
      </c>
      <c r="C5" s="233" t="s">
        <v>102</v>
      </c>
      <c r="D5" s="233" t="s">
        <v>103</v>
      </c>
      <c r="E5" s="236" t="s">
        <v>97</v>
      </c>
      <c r="F5" s="237"/>
      <c r="G5" s="238"/>
      <c r="H5" s="239" t="s">
        <v>104</v>
      </c>
      <c r="I5" s="252" t="s">
        <v>98</v>
      </c>
      <c r="J5" s="233" t="s">
        <v>105</v>
      </c>
      <c r="K5" s="239" t="s">
        <v>21</v>
      </c>
    </row>
    <row r="6" spans="1:11" s="3" customFormat="1" ht="53.25" customHeight="1" thickBot="1">
      <c r="A6" s="256"/>
      <c r="B6" s="234"/>
      <c r="C6" s="234"/>
      <c r="D6" s="234"/>
      <c r="E6" s="70" t="s">
        <v>162</v>
      </c>
      <c r="F6" s="71" t="s">
        <v>237</v>
      </c>
      <c r="G6" s="72" t="s">
        <v>20</v>
      </c>
      <c r="H6" s="240"/>
      <c r="I6" s="253"/>
      <c r="J6" s="234"/>
      <c r="K6" s="240"/>
    </row>
    <row r="7" spans="1:11" s="3" customFormat="1" ht="27.75" customHeight="1" thickTop="1">
      <c r="A7" s="256"/>
      <c r="B7" s="234"/>
      <c r="C7" s="234"/>
      <c r="D7" s="234"/>
      <c r="E7" s="73" t="s">
        <v>106</v>
      </c>
      <c r="F7" s="73" t="s">
        <v>107</v>
      </c>
      <c r="G7" s="74" t="s">
        <v>107</v>
      </c>
      <c r="H7" s="240"/>
      <c r="I7" s="253"/>
      <c r="J7" s="234"/>
      <c r="K7" s="240"/>
    </row>
    <row r="8" spans="1:11" s="3" customFormat="1" ht="24.75" customHeight="1">
      <c r="A8" s="256"/>
      <c r="B8" s="234"/>
      <c r="C8" s="234"/>
      <c r="D8" s="234"/>
      <c r="E8" s="75" t="s">
        <v>109</v>
      </c>
      <c r="F8" s="76" t="s">
        <v>109</v>
      </c>
      <c r="G8" s="77" t="s">
        <v>109</v>
      </c>
      <c r="H8" s="240"/>
      <c r="I8" s="253"/>
      <c r="J8" s="234"/>
      <c r="K8" s="240"/>
    </row>
    <row r="9" spans="1:11" s="3" customFormat="1" ht="33.75" customHeight="1" thickBot="1">
      <c r="A9" s="257"/>
      <c r="B9" s="235"/>
      <c r="C9" s="235"/>
      <c r="D9" s="235"/>
      <c r="E9" s="78" t="s">
        <v>108</v>
      </c>
      <c r="F9" s="79" t="s">
        <v>108</v>
      </c>
      <c r="G9" s="80" t="s">
        <v>108</v>
      </c>
      <c r="H9" s="241"/>
      <c r="I9" s="254"/>
      <c r="J9" s="235"/>
      <c r="K9" s="241"/>
    </row>
    <row r="10" spans="1:11" s="7" customFormat="1" ht="12.75" customHeight="1" thickBot="1" thickTop="1">
      <c r="A10" s="47">
        <v>1</v>
      </c>
      <c r="B10" s="48">
        <v>2</v>
      </c>
      <c r="C10" s="49">
        <v>3</v>
      </c>
      <c r="D10" s="50">
        <v>4</v>
      </c>
      <c r="E10" s="51">
        <v>5</v>
      </c>
      <c r="F10" s="49">
        <v>6</v>
      </c>
      <c r="G10" s="50">
        <v>7</v>
      </c>
      <c r="H10" s="50">
        <v>8</v>
      </c>
      <c r="I10" s="50">
        <v>9</v>
      </c>
      <c r="J10" s="50">
        <v>10</v>
      </c>
      <c r="K10" s="51">
        <v>11</v>
      </c>
    </row>
    <row r="11" spans="1:13" s="10" customFormat="1" ht="12.75" customHeight="1" thickTop="1">
      <c r="A11" s="242"/>
      <c r="B11" s="261" t="s">
        <v>110</v>
      </c>
      <c r="C11" s="262"/>
      <c r="D11" s="263"/>
      <c r="E11" s="45">
        <f aca="true" t="shared" si="0" ref="E11:G13">E15+E61+E83+E393+E406+E410+E434</f>
        <v>5642405</v>
      </c>
      <c r="F11" s="45">
        <f t="shared" si="0"/>
        <v>666000</v>
      </c>
      <c r="G11" s="45">
        <f t="shared" si="0"/>
        <v>37855.674</v>
      </c>
      <c r="H11" s="247"/>
      <c r="I11" s="247"/>
      <c r="J11" s="247"/>
      <c r="K11" s="244"/>
      <c r="L11" s="9"/>
      <c r="M11" s="9"/>
    </row>
    <row r="12" spans="1:13" s="10" customFormat="1" ht="12.75" customHeight="1">
      <c r="A12" s="243"/>
      <c r="B12" s="173"/>
      <c r="C12" s="174"/>
      <c r="D12" s="175"/>
      <c r="E12" s="8">
        <f t="shared" si="0"/>
        <v>0</v>
      </c>
      <c r="F12" s="8">
        <f t="shared" si="0"/>
        <v>0</v>
      </c>
      <c r="G12" s="8">
        <f t="shared" si="0"/>
        <v>0</v>
      </c>
      <c r="H12" s="248"/>
      <c r="I12" s="248"/>
      <c r="J12" s="248"/>
      <c r="K12" s="245"/>
      <c r="L12" s="9"/>
      <c r="M12" s="9"/>
    </row>
    <row r="13" spans="1:13" s="10" customFormat="1" ht="12.75" customHeight="1">
      <c r="A13" s="243"/>
      <c r="B13" s="176"/>
      <c r="C13" s="177"/>
      <c r="D13" s="178"/>
      <c r="E13" s="8">
        <f t="shared" si="0"/>
        <v>9349600</v>
      </c>
      <c r="F13" s="8">
        <f t="shared" si="0"/>
        <v>1519600</v>
      </c>
      <c r="G13" s="8">
        <f t="shared" si="0"/>
        <v>75517.08</v>
      </c>
      <c r="H13" s="248"/>
      <c r="I13" s="248"/>
      <c r="J13" s="248"/>
      <c r="K13" s="245"/>
      <c r="L13" s="9"/>
      <c r="M13" s="9"/>
    </row>
    <row r="14" spans="1:13" s="10" customFormat="1" ht="12.75" customHeight="1">
      <c r="A14" s="35"/>
      <c r="B14" s="290" t="s">
        <v>239</v>
      </c>
      <c r="C14" s="290"/>
      <c r="D14" s="290"/>
      <c r="E14" s="8">
        <f>SUM(E11:E13)</f>
        <v>14992005</v>
      </c>
      <c r="F14" s="8">
        <f>SUM(F11:F13)</f>
        <v>2185600</v>
      </c>
      <c r="G14" s="8">
        <f>SUM(G11:G13)</f>
        <v>113372.754</v>
      </c>
      <c r="H14" s="32"/>
      <c r="I14" s="32"/>
      <c r="J14" s="32"/>
      <c r="K14" s="33"/>
      <c r="L14" s="9"/>
      <c r="M14" s="9"/>
    </row>
    <row r="15" spans="1:11" ht="18" customHeight="1">
      <c r="A15" s="260"/>
      <c r="B15" s="170" t="s">
        <v>257</v>
      </c>
      <c r="C15" s="171"/>
      <c r="D15" s="172"/>
      <c r="E15" s="53">
        <f>E52+E56</f>
        <v>123000</v>
      </c>
      <c r="F15" s="53">
        <f>F52+F56</f>
        <v>200000</v>
      </c>
      <c r="G15" s="53">
        <f>G52+G56</f>
        <v>0</v>
      </c>
      <c r="H15" s="276"/>
      <c r="I15" s="250"/>
      <c r="J15" s="250"/>
      <c r="K15" s="277"/>
    </row>
    <row r="16" spans="1:11" ht="20.25" customHeight="1">
      <c r="A16" s="260"/>
      <c r="B16" s="173"/>
      <c r="C16" s="174"/>
      <c r="D16" s="175"/>
      <c r="E16" s="53">
        <f>E20+E27+E37+E44</f>
        <v>0</v>
      </c>
      <c r="F16" s="53">
        <f>F20+F27+F37+F44</f>
        <v>0</v>
      </c>
      <c r="G16" s="53">
        <f>G20+G27+G37+G44</f>
        <v>0</v>
      </c>
      <c r="H16" s="278"/>
      <c r="I16" s="251"/>
      <c r="J16" s="251"/>
      <c r="K16" s="279"/>
    </row>
    <row r="17" spans="1:11" ht="18">
      <c r="A17" s="260"/>
      <c r="B17" s="176"/>
      <c r="C17" s="177"/>
      <c r="D17" s="178"/>
      <c r="E17" s="53">
        <v>779000</v>
      </c>
      <c r="F17" s="53">
        <f>F58</f>
        <v>110000</v>
      </c>
      <c r="G17" s="53">
        <f>G21+G28+G38+G45</f>
        <v>0</v>
      </c>
      <c r="H17" s="280"/>
      <c r="I17" s="281"/>
      <c r="J17" s="281"/>
      <c r="K17" s="282"/>
    </row>
    <row r="18" spans="1:11" ht="18">
      <c r="A18" s="46"/>
      <c r="B18" s="291" t="s">
        <v>240</v>
      </c>
      <c r="C18" s="291"/>
      <c r="D18" s="291"/>
      <c r="E18" s="81">
        <f>SUM(E15:E17)</f>
        <v>902000</v>
      </c>
      <c r="F18" s="81">
        <f>SUM(F15:F17)</f>
        <v>310000</v>
      </c>
      <c r="G18" s="81">
        <f>SUM(G15:G17)</f>
        <v>0</v>
      </c>
      <c r="H18" s="57"/>
      <c r="I18" s="57"/>
      <c r="J18" s="57"/>
      <c r="K18" s="55"/>
    </row>
    <row r="19" spans="1:11" ht="18" customHeight="1">
      <c r="A19" s="181" t="s">
        <v>111</v>
      </c>
      <c r="B19" s="161" t="s">
        <v>121</v>
      </c>
      <c r="C19" s="162"/>
      <c r="D19" s="163"/>
      <c r="E19" s="53">
        <f>E23+E26+E29</f>
        <v>83500</v>
      </c>
      <c r="F19" s="53">
        <f>F23+F26+F29</f>
        <v>77000</v>
      </c>
      <c r="G19" s="53">
        <f>G23+G26+G29</f>
        <v>0</v>
      </c>
      <c r="H19" s="170"/>
      <c r="I19" s="171"/>
      <c r="J19" s="171"/>
      <c r="K19" s="172"/>
    </row>
    <row r="20" spans="1:11" ht="18">
      <c r="A20" s="182"/>
      <c r="B20" s="164"/>
      <c r="C20" s="165"/>
      <c r="D20" s="166"/>
      <c r="E20" s="53">
        <f>E24+E27+E30</f>
        <v>0</v>
      </c>
      <c r="F20" s="53">
        <f>F24+F27</f>
        <v>0</v>
      </c>
      <c r="G20" s="53">
        <f>G24+G27</f>
        <v>0</v>
      </c>
      <c r="H20" s="173"/>
      <c r="I20" s="174"/>
      <c r="J20" s="174"/>
      <c r="K20" s="175"/>
    </row>
    <row r="21" spans="1:11" ht="18.75" customHeight="1">
      <c r="A21" s="182"/>
      <c r="B21" s="167"/>
      <c r="C21" s="168"/>
      <c r="D21" s="169"/>
      <c r="E21" s="53">
        <f>E25+E28+E31</f>
        <v>0</v>
      </c>
      <c r="F21" s="53">
        <f>F25+F28</f>
        <v>0</v>
      </c>
      <c r="G21" s="53">
        <f>G25+G28</f>
        <v>0</v>
      </c>
      <c r="H21" s="173"/>
      <c r="I21" s="174"/>
      <c r="J21" s="174"/>
      <c r="K21" s="175"/>
    </row>
    <row r="22" spans="1:11" ht="18">
      <c r="A22" s="183"/>
      <c r="B22" s="155" t="s">
        <v>241</v>
      </c>
      <c r="C22" s="156"/>
      <c r="D22" s="157"/>
      <c r="E22" s="81">
        <f>SUM(E19:E21)</f>
        <v>83500</v>
      </c>
      <c r="F22" s="81">
        <f>SUM(F19:F21)</f>
        <v>77000</v>
      </c>
      <c r="G22" s="81">
        <f>SUM(G19:G21)</f>
        <v>0</v>
      </c>
      <c r="H22" s="176"/>
      <c r="I22" s="177"/>
      <c r="J22" s="177"/>
      <c r="K22" s="178"/>
    </row>
    <row r="23" spans="1:11" ht="18">
      <c r="A23" s="137" t="s">
        <v>331</v>
      </c>
      <c r="B23" s="109" t="s">
        <v>163</v>
      </c>
      <c r="C23" s="143" t="s">
        <v>165</v>
      </c>
      <c r="D23" s="133">
        <v>40427</v>
      </c>
      <c r="E23" s="82">
        <v>2500</v>
      </c>
      <c r="F23" s="82">
        <v>1000</v>
      </c>
      <c r="G23" s="82">
        <v>0</v>
      </c>
      <c r="H23" s="116"/>
      <c r="I23" s="115"/>
      <c r="J23" s="115"/>
      <c r="K23" s="124" t="s">
        <v>332</v>
      </c>
    </row>
    <row r="24" spans="1:11" ht="18">
      <c r="A24" s="138"/>
      <c r="B24" s="110"/>
      <c r="C24" s="144"/>
      <c r="D24" s="134"/>
      <c r="E24" s="52">
        <v>0</v>
      </c>
      <c r="F24" s="52">
        <v>0</v>
      </c>
      <c r="G24" s="52">
        <v>0</v>
      </c>
      <c r="H24" s="117"/>
      <c r="I24" s="113"/>
      <c r="J24" s="113"/>
      <c r="K24" s="125"/>
    </row>
    <row r="25" spans="1:11" ht="29.25" customHeight="1">
      <c r="A25" s="139"/>
      <c r="B25" s="111"/>
      <c r="C25" s="145"/>
      <c r="D25" s="135"/>
      <c r="E25" s="85">
        <v>0</v>
      </c>
      <c r="F25" s="85">
        <v>0</v>
      </c>
      <c r="G25" s="85">
        <v>0</v>
      </c>
      <c r="H25" s="118"/>
      <c r="I25" s="114"/>
      <c r="J25" s="114"/>
      <c r="K25" s="126"/>
    </row>
    <row r="26" spans="1:11" ht="18" customHeight="1">
      <c r="A26" s="137" t="s">
        <v>116</v>
      </c>
      <c r="B26" s="109" t="s">
        <v>333</v>
      </c>
      <c r="C26" s="130">
        <v>2011</v>
      </c>
      <c r="D26" s="133">
        <v>40652</v>
      </c>
      <c r="E26" s="85">
        <v>2000</v>
      </c>
      <c r="F26" s="85">
        <v>2000</v>
      </c>
      <c r="G26" s="85">
        <v>0</v>
      </c>
      <c r="H26" s="116"/>
      <c r="I26" s="115"/>
      <c r="J26" s="115"/>
      <c r="K26" s="124" t="s">
        <v>334</v>
      </c>
    </row>
    <row r="27" spans="1:11" ht="18">
      <c r="A27" s="138"/>
      <c r="B27" s="110"/>
      <c r="C27" s="131"/>
      <c r="D27" s="134"/>
      <c r="E27" s="85">
        <v>0</v>
      </c>
      <c r="F27" s="85">
        <v>0</v>
      </c>
      <c r="G27" s="85">
        <v>0</v>
      </c>
      <c r="H27" s="117"/>
      <c r="I27" s="113"/>
      <c r="J27" s="113"/>
      <c r="K27" s="125"/>
    </row>
    <row r="28" spans="1:11" ht="18">
      <c r="A28" s="139"/>
      <c r="B28" s="111"/>
      <c r="C28" s="132"/>
      <c r="D28" s="135"/>
      <c r="E28" s="85">
        <v>0</v>
      </c>
      <c r="F28" s="85">
        <v>0</v>
      </c>
      <c r="G28" s="85">
        <v>0</v>
      </c>
      <c r="H28" s="118"/>
      <c r="I28" s="114"/>
      <c r="J28" s="114"/>
      <c r="K28" s="126"/>
    </row>
    <row r="29" spans="1:11" ht="18">
      <c r="A29" s="112" t="s">
        <v>335</v>
      </c>
      <c r="B29" s="109" t="s">
        <v>234</v>
      </c>
      <c r="C29" s="143" t="s">
        <v>165</v>
      </c>
      <c r="D29" s="133">
        <v>40499</v>
      </c>
      <c r="E29" s="52">
        <v>79000</v>
      </c>
      <c r="F29" s="52">
        <v>74000</v>
      </c>
      <c r="G29" s="52">
        <v>0</v>
      </c>
      <c r="H29" s="116"/>
      <c r="I29" s="115"/>
      <c r="J29" s="115"/>
      <c r="K29" s="124" t="s">
        <v>0</v>
      </c>
    </row>
    <row r="30" spans="1:11" ht="18">
      <c r="A30" s="107"/>
      <c r="B30" s="110"/>
      <c r="C30" s="144"/>
      <c r="D30" s="134"/>
      <c r="E30" s="85">
        <v>0</v>
      </c>
      <c r="F30" s="85">
        <v>0</v>
      </c>
      <c r="G30" s="85">
        <v>0</v>
      </c>
      <c r="H30" s="117"/>
      <c r="I30" s="113"/>
      <c r="J30" s="113"/>
      <c r="K30" s="125"/>
    </row>
    <row r="31" spans="1:11" ht="80.25" customHeight="1">
      <c r="A31" s="108"/>
      <c r="B31" s="111"/>
      <c r="C31" s="145"/>
      <c r="D31" s="135"/>
      <c r="E31" s="85">
        <v>0</v>
      </c>
      <c r="F31" s="85">
        <v>0</v>
      </c>
      <c r="G31" s="85">
        <v>0</v>
      </c>
      <c r="H31" s="118"/>
      <c r="I31" s="114"/>
      <c r="J31" s="114"/>
      <c r="K31" s="126"/>
    </row>
    <row r="32" spans="1:11" ht="18">
      <c r="A32" s="158" t="s">
        <v>112</v>
      </c>
      <c r="B32" s="161" t="s">
        <v>122</v>
      </c>
      <c r="C32" s="162"/>
      <c r="D32" s="163"/>
      <c r="E32" s="53">
        <f>E36+E39</f>
        <v>13600</v>
      </c>
      <c r="F32" s="53">
        <f>F36+F39</f>
        <v>11600</v>
      </c>
      <c r="G32" s="53">
        <f>G36+G39</f>
        <v>0</v>
      </c>
      <c r="H32" s="170"/>
      <c r="I32" s="171"/>
      <c r="J32" s="171"/>
      <c r="K32" s="172"/>
    </row>
    <row r="33" spans="1:11" ht="18">
      <c r="A33" s="159"/>
      <c r="B33" s="164"/>
      <c r="C33" s="165"/>
      <c r="D33" s="166"/>
      <c r="E33" s="53">
        <f aca="true" t="shared" si="1" ref="E33:G34">E37+E40</f>
        <v>0</v>
      </c>
      <c r="F33" s="53">
        <f t="shared" si="1"/>
        <v>0</v>
      </c>
      <c r="G33" s="53">
        <f t="shared" si="1"/>
        <v>0</v>
      </c>
      <c r="H33" s="173"/>
      <c r="I33" s="174"/>
      <c r="J33" s="174"/>
      <c r="K33" s="175"/>
    </row>
    <row r="34" spans="1:11" ht="18">
      <c r="A34" s="159"/>
      <c r="B34" s="167"/>
      <c r="C34" s="168"/>
      <c r="D34" s="169"/>
      <c r="E34" s="53">
        <f t="shared" si="1"/>
        <v>0</v>
      </c>
      <c r="F34" s="53">
        <f t="shared" si="1"/>
        <v>0</v>
      </c>
      <c r="G34" s="53">
        <f t="shared" si="1"/>
        <v>0</v>
      </c>
      <c r="H34" s="173"/>
      <c r="I34" s="174"/>
      <c r="J34" s="174"/>
      <c r="K34" s="175"/>
    </row>
    <row r="35" spans="1:11" ht="18">
      <c r="A35" s="160"/>
      <c r="B35" s="155" t="s">
        <v>241</v>
      </c>
      <c r="C35" s="156"/>
      <c r="D35" s="157"/>
      <c r="E35" s="81">
        <f>SUM(E32:E34)</f>
        <v>13600</v>
      </c>
      <c r="F35" s="81">
        <f>SUM(F32:F34)</f>
        <v>11600</v>
      </c>
      <c r="G35" s="81">
        <f>SUM(G32:G34)</f>
        <v>0</v>
      </c>
      <c r="H35" s="176"/>
      <c r="I35" s="177"/>
      <c r="J35" s="177"/>
      <c r="K35" s="178"/>
    </row>
    <row r="36" spans="1:11" ht="18" customHeight="1">
      <c r="A36" s="112" t="s">
        <v>1</v>
      </c>
      <c r="B36" s="109" t="s">
        <v>233</v>
      </c>
      <c r="C36" s="143" t="s">
        <v>165</v>
      </c>
      <c r="D36" s="133">
        <v>40428</v>
      </c>
      <c r="E36" s="82">
        <v>3600</v>
      </c>
      <c r="F36" s="82">
        <v>1600</v>
      </c>
      <c r="G36" s="82">
        <v>0</v>
      </c>
      <c r="H36" s="116"/>
      <c r="I36" s="115"/>
      <c r="J36" s="115"/>
      <c r="K36" s="124" t="s">
        <v>2</v>
      </c>
    </row>
    <row r="37" spans="1:11" ht="18">
      <c r="A37" s="107"/>
      <c r="B37" s="110"/>
      <c r="C37" s="144"/>
      <c r="D37" s="134"/>
      <c r="E37" s="52">
        <v>0</v>
      </c>
      <c r="F37" s="52">
        <v>0</v>
      </c>
      <c r="G37" s="52">
        <v>0</v>
      </c>
      <c r="H37" s="117"/>
      <c r="I37" s="113"/>
      <c r="J37" s="113"/>
      <c r="K37" s="125"/>
    </row>
    <row r="38" spans="1:11" ht="82.5" customHeight="1">
      <c r="A38" s="108"/>
      <c r="B38" s="111"/>
      <c r="C38" s="145"/>
      <c r="D38" s="135"/>
      <c r="E38" s="85">
        <v>0</v>
      </c>
      <c r="F38" s="85">
        <v>0</v>
      </c>
      <c r="G38" s="85">
        <v>0</v>
      </c>
      <c r="H38" s="118"/>
      <c r="I38" s="114"/>
      <c r="J38" s="114"/>
      <c r="K38" s="126"/>
    </row>
    <row r="39" spans="1:11" ht="18">
      <c r="A39" s="112" t="s">
        <v>135</v>
      </c>
      <c r="B39" s="109" t="s">
        <v>3</v>
      </c>
      <c r="C39" s="130">
        <v>2011</v>
      </c>
      <c r="D39" s="133">
        <v>40652</v>
      </c>
      <c r="E39" s="85">
        <v>10000</v>
      </c>
      <c r="F39" s="85">
        <v>10000</v>
      </c>
      <c r="G39" s="85">
        <v>0</v>
      </c>
      <c r="H39" s="116"/>
      <c r="I39" s="115"/>
      <c r="J39" s="115"/>
      <c r="K39" s="124" t="s">
        <v>4</v>
      </c>
    </row>
    <row r="40" spans="1:11" ht="18">
      <c r="A40" s="107"/>
      <c r="B40" s="110"/>
      <c r="C40" s="131"/>
      <c r="D40" s="134"/>
      <c r="E40" s="85">
        <v>0</v>
      </c>
      <c r="F40" s="85">
        <v>0</v>
      </c>
      <c r="G40" s="85">
        <v>0</v>
      </c>
      <c r="H40" s="117"/>
      <c r="I40" s="113"/>
      <c r="J40" s="113"/>
      <c r="K40" s="125"/>
    </row>
    <row r="41" spans="1:11" ht="120" customHeight="1">
      <c r="A41" s="108"/>
      <c r="B41" s="111"/>
      <c r="C41" s="132"/>
      <c r="D41" s="135"/>
      <c r="E41" s="85">
        <v>0</v>
      </c>
      <c r="F41" s="85">
        <v>0</v>
      </c>
      <c r="G41" s="85">
        <v>0</v>
      </c>
      <c r="H41" s="118"/>
      <c r="I41" s="114"/>
      <c r="J41" s="114"/>
      <c r="K41" s="126"/>
    </row>
    <row r="42" spans="1:11" ht="18">
      <c r="A42" s="137" t="s">
        <v>113</v>
      </c>
      <c r="B42" s="140" t="s">
        <v>238</v>
      </c>
      <c r="C42" s="143"/>
      <c r="D42" s="133"/>
      <c r="E42" s="86">
        <f>E46+E49</f>
        <v>25900</v>
      </c>
      <c r="F42" s="86">
        <f>F46+F49</f>
        <v>22900</v>
      </c>
      <c r="G42" s="86">
        <f>G46+G49</f>
        <v>0</v>
      </c>
      <c r="H42" s="146"/>
      <c r="I42" s="147"/>
      <c r="J42" s="147"/>
      <c r="K42" s="148"/>
    </row>
    <row r="43" spans="1:11" ht="18">
      <c r="A43" s="138"/>
      <c r="B43" s="141"/>
      <c r="C43" s="144"/>
      <c r="D43" s="134"/>
      <c r="E43" s="86">
        <f aca="true" t="shared" si="2" ref="E43:G44">E47+E50</f>
        <v>0</v>
      </c>
      <c r="F43" s="86">
        <f t="shared" si="2"/>
        <v>0</v>
      </c>
      <c r="G43" s="86">
        <f t="shared" si="2"/>
        <v>0</v>
      </c>
      <c r="H43" s="149"/>
      <c r="I43" s="150"/>
      <c r="J43" s="150"/>
      <c r="K43" s="151"/>
    </row>
    <row r="44" spans="1:11" ht="31.5" customHeight="1">
      <c r="A44" s="138"/>
      <c r="B44" s="142"/>
      <c r="C44" s="145"/>
      <c r="D44" s="135"/>
      <c r="E44" s="86">
        <f t="shared" si="2"/>
        <v>0</v>
      </c>
      <c r="F44" s="86">
        <f t="shared" si="2"/>
        <v>0</v>
      </c>
      <c r="G44" s="86">
        <f t="shared" si="2"/>
        <v>0</v>
      </c>
      <c r="H44" s="152"/>
      <c r="I44" s="153"/>
      <c r="J44" s="153"/>
      <c r="K44" s="154"/>
    </row>
    <row r="45" spans="1:11" ht="18">
      <c r="A45" s="139"/>
      <c r="B45" s="155" t="s">
        <v>241</v>
      </c>
      <c r="C45" s="156"/>
      <c r="D45" s="157"/>
      <c r="E45" s="86">
        <f>SUM(E42:E44)</f>
        <v>25900</v>
      </c>
      <c r="F45" s="86">
        <f>SUM(F42:F44)</f>
        <v>22900</v>
      </c>
      <c r="G45" s="86">
        <f>SUM(G42:G44)</f>
        <v>0</v>
      </c>
      <c r="H45" s="83"/>
      <c r="I45" s="84"/>
      <c r="J45" s="84"/>
      <c r="K45" s="84"/>
    </row>
    <row r="46" spans="1:11" ht="18">
      <c r="A46" s="127" t="s">
        <v>5</v>
      </c>
      <c r="B46" s="124" t="s">
        <v>235</v>
      </c>
      <c r="C46" s="136" t="s">
        <v>165</v>
      </c>
      <c r="D46" s="133">
        <v>40507</v>
      </c>
      <c r="E46" s="87">
        <v>16000</v>
      </c>
      <c r="F46" s="87">
        <v>13000</v>
      </c>
      <c r="G46" s="52">
        <v>0</v>
      </c>
      <c r="H46" s="136"/>
      <c r="I46" s="121"/>
      <c r="J46" s="121"/>
      <c r="K46" s="124" t="s">
        <v>6</v>
      </c>
    </row>
    <row r="47" spans="1:11" ht="18">
      <c r="A47" s="128"/>
      <c r="B47" s="125"/>
      <c r="C47" s="119"/>
      <c r="D47" s="134"/>
      <c r="E47" s="52">
        <v>0</v>
      </c>
      <c r="F47" s="52">
        <v>0</v>
      </c>
      <c r="G47" s="52">
        <v>0</v>
      </c>
      <c r="H47" s="119"/>
      <c r="I47" s="122"/>
      <c r="J47" s="122"/>
      <c r="K47" s="125"/>
    </row>
    <row r="48" spans="1:11" ht="43.5" customHeight="1">
      <c r="A48" s="129"/>
      <c r="B48" s="126"/>
      <c r="C48" s="120"/>
      <c r="D48" s="135"/>
      <c r="E48" s="52">
        <v>0</v>
      </c>
      <c r="F48" s="52">
        <v>0</v>
      </c>
      <c r="G48" s="52">
        <v>0</v>
      </c>
      <c r="H48" s="120"/>
      <c r="I48" s="123"/>
      <c r="J48" s="123"/>
      <c r="K48" s="126"/>
    </row>
    <row r="49" spans="1:11" ht="18">
      <c r="A49" s="127" t="s">
        <v>7</v>
      </c>
      <c r="B49" s="124" t="s">
        <v>8</v>
      </c>
      <c r="C49" s="130">
        <v>2011</v>
      </c>
      <c r="D49" s="133">
        <v>40700</v>
      </c>
      <c r="E49" s="52">
        <v>9900</v>
      </c>
      <c r="F49" s="52">
        <v>9900</v>
      </c>
      <c r="G49" s="52">
        <v>0</v>
      </c>
      <c r="H49" s="136"/>
      <c r="I49" s="58"/>
      <c r="J49" s="58"/>
      <c r="K49" s="124" t="s">
        <v>9</v>
      </c>
    </row>
    <row r="50" spans="1:11" ht="18">
      <c r="A50" s="128"/>
      <c r="B50" s="125"/>
      <c r="C50" s="131"/>
      <c r="D50" s="134"/>
      <c r="E50" s="52">
        <v>0</v>
      </c>
      <c r="F50" s="52">
        <v>0</v>
      </c>
      <c r="G50" s="52">
        <v>0</v>
      </c>
      <c r="H50" s="119"/>
      <c r="I50" s="58"/>
      <c r="J50" s="58"/>
      <c r="K50" s="125"/>
    </row>
    <row r="51" spans="1:11" ht="180.75" customHeight="1">
      <c r="A51" s="129"/>
      <c r="B51" s="126"/>
      <c r="C51" s="132"/>
      <c r="D51" s="135"/>
      <c r="E51" s="52">
        <v>0</v>
      </c>
      <c r="F51" s="52">
        <v>0</v>
      </c>
      <c r="G51" s="52">
        <v>0</v>
      </c>
      <c r="H51" s="119"/>
      <c r="I51" s="58"/>
      <c r="J51" s="58"/>
      <c r="K51" s="125"/>
    </row>
    <row r="52" spans="1:11" ht="18">
      <c r="A52" s="286"/>
      <c r="B52" s="287" t="s">
        <v>23</v>
      </c>
      <c r="C52" s="136"/>
      <c r="D52" s="133"/>
      <c r="E52" s="52">
        <f>E19+E32+E42</f>
        <v>123000</v>
      </c>
      <c r="F52" s="52">
        <f>F19+F32+F42</f>
        <v>111500</v>
      </c>
      <c r="G52" s="52">
        <f>G19+G32+G42</f>
        <v>0</v>
      </c>
      <c r="H52" s="136"/>
      <c r="I52" s="121"/>
      <c r="J52" s="121"/>
      <c r="K52" s="136"/>
    </row>
    <row r="53" spans="1:11" ht="18">
      <c r="A53" s="128"/>
      <c r="B53" s="288"/>
      <c r="C53" s="119"/>
      <c r="D53" s="134"/>
      <c r="E53" s="52">
        <v>0</v>
      </c>
      <c r="F53" s="52">
        <v>0</v>
      </c>
      <c r="G53" s="52">
        <v>0</v>
      </c>
      <c r="H53" s="119"/>
      <c r="I53" s="122"/>
      <c r="J53" s="122"/>
      <c r="K53" s="119"/>
    </row>
    <row r="54" spans="1:11" ht="18">
      <c r="A54" s="128"/>
      <c r="B54" s="288"/>
      <c r="C54" s="119"/>
      <c r="D54" s="134"/>
      <c r="E54" s="52">
        <v>0</v>
      </c>
      <c r="F54" s="52">
        <v>0</v>
      </c>
      <c r="G54" s="52">
        <v>0</v>
      </c>
      <c r="H54" s="119"/>
      <c r="I54" s="122"/>
      <c r="J54" s="122"/>
      <c r="K54" s="119"/>
    </row>
    <row r="55" spans="1:11" ht="18">
      <c r="A55" s="129"/>
      <c r="B55" s="289"/>
      <c r="C55" s="120"/>
      <c r="D55" s="135"/>
      <c r="E55" s="52">
        <f>SUM(E52:E54)</f>
        <v>123000</v>
      </c>
      <c r="F55" s="52">
        <f>SUM(F52:F54)</f>
        <v>111500</v>
      </c>
      <c r="G55" s="52">
        <f>SUM(G52:G54)</f>
        <v>0</v>
      </c>
      <c r="H55" s="119"/>
      <c r="I55" s="122"/>
      <c r="J55" s="122"/>
      <c r="K55" s="119"/>
    </row>
    <row r="56" spans="1:11" ht="18" customHeight="1">
      <c r="A56" s="304"/>
      <c r="B56" s="287" t="s">
        <v>22</v>
      </c>
      <c r="C56" s="136"/>
      <c r="D56" s="133"/>
      <c r="E56" s="88">
        <f>E57+E58+E59</f>
        <v>0</v>
      </c>
      <c r="F56" s="88">
        <v>88500</v>
      </c>
      <c r="G56" s="88">
        <f>G57+G58+G59</f>
        <v>0</v>
      </c>
      <c r="H56" s="121"/>
      <c r="I56" s="121"/>
      <c r="J56" s="121"/>
      <c r="K56" s="136"/>
    </row>
    <row r="57" spans="1:11" ht="18">
      <c r="A57" s="304"/>
      <c r="B57" s="288"/>
      <c r="C57" s="119"/>
      <c r="D57" s="134"/>
      <c r="E57" s="88">
        <v>0</v>
      </c>
      <c r="F57" s="88">
        <v>0</v>
      </c>
      <c r="G57" s="88">
        <v>0</v>
      </c>
      <c r="H57" s="122"/>
      <c r="I57" s="122"/>
      <c r="J57" s="122"/>
      <c r="K57" s="119"/>
    </row>
    <row r="58" spans="1:11" ht="18">
      <c r="A58" s="304"/>
      <c r="B58" s="288"/>
      <c r="C58" s="119"/>
      <c r="D58" s="134"/>
      <c r="E58" s="88">
        <v>0</v>
      </c>
      <c r="F58" s="88">
        <v>110000</v>
      </c>
      <c r="G58" s="88">
        <v>0</v>
      </c>
      <c r="H58" s="122"/>
      <c r="I58" s="122"/>
      <c r="J58" s="122"/>
      <c r="K58" s="119"/>
    </row>
    <row r="59" spans="1:11" ht="18">
      <c r="A59" s="304"/>
      <c r="B59" s="289"/>
      <c r="C59" s="120"/>
      <c r="D59" s="135"/>
      <c r="E59" s="89">
        <v>0</v>
      </c>
      <c r="F59" s="89">
        <v>198500</v>
      </c>
      <c r="G59" s="89">
        <v>0</v>
      </c>
      <c r="H59" s="123"/>
      <c r="I59" s="123"/>
      <c r="J59" s="123"/>
      <c r="K59" s="120"/>
    </row>
    <row r="60" spans="1:11" ht="18">
      <c r="A60" s="54"/>
      <c r="B60" s="90"/>
      <c r="C60" s="91"/>
      <c r="D60" s="92"/>
      <c r="E60" s="85"/>
      <c r="F60" s="85"/>
      <c r="G60" s="85"/>
      <c r="H60" s="56"/>
      <c r="I60" s="58"/>
      <c r="J60" s="58"/>
      <c r="K60" s="59"/>
    </row>
    <row r="61" spans="1:11" ht="18">
      <c r="A61" s="284"/>
      <c r="B61" s="207" t="s">
        <v>258</v>
      </c>
      <c r="C61" s="208"/>
      <c r="D61" s="208"/>
      <c r="E61" s="61">
        <v>0</v>
      </c>
      <c r="F61" s="61">
        <f>F65+F80</f>
        <v>0</v>
      </c>
      <c r="G61" s="61">
        <f>G65+G80</f>
        <v>0</v>
      </c>
      <c r="H61" s="179"/>
      <c r="I61" s="179"/>
      <c r="J61" s="179"/>
      <c r="K61" s="179"/>
    </row>
    <row r="62" spans="1:11" ht="18">
      <c r="A62" s="264"/>
      <c r="B62" s="207"/>
      <c r="C62" s="208"/>
      <c r="D62" s="208"/>
      <c r="E62" s="39">
        <v>0</v>
      </c>
      <c r="F62" s="39">
        <v>0</v>
      </c>
      <c r="G62" s="39">
        <v>0</v>
      </c>
      <c r="H62" s="179"/>
      <c r="I62" s="179"/>
      <c r="J62" s="179"/>
      <c r="K62" s="179"/>
    </row>
    <row r="63" spans="1:11" ht="18">
      <c r="A63" s="264"/>
      <c r="B63" s="210"/>
      <c r="C63" s="211"/>
      <c r="D63" s="211"/>
      <c r="E63" s="39">
        <v>6000000</v>
      </c>
      <c r="F63" s="39">
        <f>F67+F70+F73+F76+F79+F82</f>
        <v>940000</v>
      </c>
      <c r="G63" s="39">
        <f>G67+G70+G73+G76+G79+G82</f>
        <v>75517.08</v>
      </c>
      <c r="H63" s="179"/>
      <c r="I63" s="179"/>
      <c r="J63" s="179"/>
      <c r="K63" s="179"/>
    </row>
    <row r="64" spans="1:11" ht="18">
      <c r="A64" s="285"/>
      <c r="B64" s="222" t="s">
        <v>240</v>
      </c>
      <c r="C64" s="223"/>
      <c r="D64" s="223"/>
      <c r="E64" s="93">
        <f>E61+E62+E63</f>
        <v>6000000</v>
      </c>
      <c r="F64" s="93">
        <f>F61+F62+F63</f>
        <v>940000</v>
      </c>
      <c r="G64" s="93">
        <f>G61+G62+G63</f>
        <v>75517.08</v>
      </c>
      <c r="H64" s="179"/>
      <c r="I64" s="179"/>
      <c r="J64" s="179"/>
      <c r="K64" s="179"/>
    </row>
    <row r="65" spans="1:11" ht="18" customHeight="1">
      <c r="A65" s="264" t="s">
        <v>246</v>
      </c>
      <c r="B65" s="265" t="s">
        <v>119</v>
      </c>
      <c r="C65" s="179"/>
      <c r="D65" s="179"/>
      <c r="E65" s="39">
        <v>0</v>
      </c>
      <c r="F65" s="94">
        <v>0</v>
      </c>
      <c r="G65" s="39">
        <v>0</v>
      </c>
      <c r="H65" s="179"/>
      <c r="I65" s="179"/>
      <c r="J65" s="179"/>
      <c r="K65" s="268"/>
    </row>
    <row r="66" spans="1:11" ht="18">
      <c r="A66" s="264"/>
      <c r="B66" s="266"/>
      <c r="C66" s="179"/>
      <c r="D66" s="179"/>
      <c r="E66" s="39">
        <v>0</v>
      </c>
      <c r="F66" s="94">
        <v>0</v>
      </c>
      <c r="G66" s="39">
        <v>0</v>
      </c>
      <c r="H66" s="179"/>
      <c r="I66" s="271"/>
      <c r="J66" s="271"/>
      <c r="K66" s="268"/>
    </row>
    <row r="67" spans="1:11" ht="18">
      <c r="A67" s="264"/>
      <c r="B67" s="267"/>
      <c r="C67" s="179"/>
      <c r="D67" s="179"/>
      <c r="E67" s="39">
        <v>0</v>
      </c>
      <c r="F67" s="95">
        <v>94000</v>
      </c>
      <c r="G67" s="96">
        <v>1677</v>
      </c>
      <c r="H67" s="179"/>
      <c r="I67" s="271"/>
      <c r="J67" s="271"/>
      <c r="K67" s="268"/>
    </row>
    <row r="68" spans="1:11" ht="18">
      <c r="A68" s="269" t="s">
        <v>247</v>
      </c>
      <c r="B68" s="265" t="s">
        <v>242</v>
      </c>
      <c r="C68" s="283"/>
      <c r="D68" s="179"/>
      <c r="E68" s="39">
        <v>0</v>
      </c>
      <c r="F68" s="39">
        <v>0</v>
      </c>
      <c r="G68" s="39">
        <v>0</v>
      </c>
      <c r="H68" s="179"/>
      <c r="I68" s="179"/>
      <c r="J68" s="179"/>
      <c r="K68" s="268"/>
    </row>
    <row r="69" spans="1:11" ht="18">
      <c r="A69" s="270"/>
      <c r="B69" s="266"/>
      <c r="C69" s="283"/>
      <c r="D69" s="179"/>
      <c r="E69" s="39">
        <v>0</v>
      </c>
      <c r="F69" s="39">
        <v>0</v>
      </c>
      <c r="G69" s="39">
        <v>0</v>
      </c>
      <c r="H69" s="275"/>
      <c r="I69" s="275"/>
      <c r="J69" s="275"/>
      <c r="K69" s="268"/>
    </row>
    <row r="70" spans="1:11" ht="18">
      <c r="A70" s="274"/>
      <c r="B70" s="267"/>
      <c r="C70" s="283"/>
      <c r="D70" s="179"/>
      <c r="E70" s="39">
        <v>0</v>
      </c>
      <c r="F70" s="95">
        <v>470000</v>
      </c>
      <c r="G70" s="39">
        <v>0</v>
      </c>
      <c r="H70" s="275"/>
      <c r="I70" s="275"/>
      <c r="J70" s="275"/>
      <c r="K70" s="268"/>
    </row>
    <row r="71" spans="1:11" ht="18" customHeight="1">
      <c r="A71" s="264" t="s">
        <v>248</v>
      </c>
      <c r="B71" s="265" t="s">
        <v>243</v>
      </c>
      <c r="C71" s="179"/>
      <c r="D71" s="179"/>
      <c r="E71" s="39">
        <v>0</v>
      </c>
      <c r="F71" s="39">
        <v>0</v>
      </c>
      <c r="G71" s="39">
        <v>0</v>
      </c>
      <c r="H71" s="179"/>
      <c r="I71" s="179"/>
      <c r="J71" s="179"/>
      <c r="K71" s="268"/>
    </row>
    <row r="72" spans="1:11" ht="18">
      <c r="A72" s="264"/>
      <c r="B72" s="266"/>
      <c r="C72" s="179"/>
      <c r="D72" s="179"/>
      <c r="E72" s="39">
        <v>0</v>
      </c>
      <c r="F72" s="39">
        <v>0</v>
      </c>
      <c r="G72" s="39">
        <v>0</v>
      </c>
      <c r="H72" s="179"/>
      <c r="I72" s="271"/>
      <c r="J72" s="271"/>
      <c r="K72" s="268"/>
    </row>
    <row r="73" spans="1:11" ht="18">
      <c r="A73" s="264"/>
      <c r="B73" s="267"/>
      <c r="C73" s="179"/>
      <c r="D73" s="179"/>
      <c r="E73" s="39">
        <v>0</v>
      </c>
      <c r="F73" s="95">
        <v>103400</v>
      </c>
      <c r="G73" s="96">
        <v>12250</v>
      </c>
      <c r="H73" s="179"/>
      <c r="I73" s="271"/>
      <c r="J73" s="271"/>
      <c r="K73" s="268"/>
    </row>
    <row r="74" spans="1:11" ht="18">
      <c r="A74" s="269" t="s">
        <v>249</v>
      </c>
      <c r="B74" s="265" t="s">
        <v>244</v>
      </c>
      <c r="C74" s="179"/>
      <c r="D74" s="179"/>
      <c r="E74" s="39">
        <v>0</v>
      </c>
      <c r="F74" s="39">
        <v>0</v>
      </c>
      <c r="G74" s="39">
        <v>0</v>
      </c>
      <c r="H74" s="179"/>
      <c r="I74" s="179"/>
      <c r="J74" s="179"/>
      <c r="K74" s="268"/>
    </row>
    <row r="75" spans="1:11" ht="18">
      <c r="A75" s="270"/>
      <c r="B75" s="266"/>
      <c r="C75" s="179"/>
      <c r="D75" s="179"/>
      <c r="E75" s="39">
        <v>0</v>
      </c>
      <c r="F75" s="39">
        <v>0</v>
      </c>
      <c r="G75" s="39">
        <v>0</v>
      </c>
      <c r="H75" s="179"/>
      <c r="I75" s="271"/>
      <c r="J75" s="271"/>
      <c r="K75" s="268"/>
    </row>
    <row r="76" spans="1:11" ht="18">
      <c r="A76" s="274"/>
      <c r="B76" s="267"/>
      <c r="C76" s="179"/>
      <c r="D76" s="179"/>
      <c r="E76" s="39">
        <v>0</v>
      </c>
      <c r="F76" s="95">
        <v>84600</v>
      </c>
      <c r="G76" s="96">
        <v>15576</v>
      </c>
      <c r="H76" s="179"/>
      <c r="I76" s="271"/>
      <c r="J76" s="271"/>
      <c r="K76" s="268"/>
    </row>
    <row r="77" spans="1:11" ht="18" customHeight="1">
      <c r="A77" s="264" t="s">
        <v>250</v>
      </c>
      <c r="B77" s="265" t="s">
        <v>245</v>
      </c>
      <c r="C77" s="179"/>
      <c r="D77" s="179"/>
      <c r="E77" s="39">
        <v>0</v>
      </c>
      <c r="F77" s="39">
        <v>0</v>
      </c>
      <c r="G77" s="39">
        <v>0</v>
      </c>
      <c r="H77" s="179"/>
      <c r="I77" s="179"/>
      <c r="J77" s="179"/>
      <c r="K77" s="268"/>
    </row>
    <row r="78" spans="1:11" ht="18">
      <c r="A78" s="264"/>
      <c r="B78" s="266"/>
      <c r="C78" s="179"/>
      <c r="D78" s="179"/>
      <c r="E78" s="39">
        <v>0</v>
      </c>
      <c r="F78" s="39">
        <v>0</v>
      </c>
      <c r="G78" s="39">
        <v>0</v>
      </c>
      <c r="H78" s="179"/>
      <c r="I78" s="271"/>
      <c r="J78" s="271"/>
      <c r="K78" s="268"/>
    </row>
    <row r="79" spans="1:11" ht="18">
      <c r="A79" s="264"/>
      <c r="B79" s="267"/>
      <c r="C79" s="179"/>
      <c r="D79" s="179"/>
      <c r="E79" s="39">
        <v>0</v>
      </c>
      <c r="F79" s="95">
        <v>75200</v>
      </c>
      <c r="G79" s="96">
        <v>236</v>
      </c>
      <c r="H79" s="179"/>
      <c r="I79" s="271"/>
      <c r="J79" s="271"/>
      <c r="K79" s="268"/>
    </row>
    <row r="80" spans="1:11" ht="18" customHeight="1">
      <c r="A80" s="269" t="s">
        <v>251</v>
      </c>
      <c r="B80" s="265" t="s">
        <v>120</v>
      </c>
      <c r="C80" s="179"/>
      <c r="D80" s="179"/>
      <c r="E80" s="39">
        <v>0</v>
      </c>
      <c r="F80" s="39">
        <v>0</v>
      </c>
      <c r="G80" s="39">
        <v>0</v>
      </c>
      <c r="H80" s="179"/>
      <c r="I80" s="179"/>
      <c r="J80" s="179"/>
      <c r="K80" s="268"/>
    </row>
    <row r="81" spans="1:11" ht="18">
      <c r="A81" s="270"/>
      <c r="B81" s="266"/>
      <c r="C81" s="179"/>
      <c r="D81" s="179"/>
      <c r="E81" s="39">
        <v>0</v>
      </c>
      <c r="F81" s="39">
        <v>0</v>
      </c>
      <c r="G81" s="39">
        <v>0</v>
      </c>
      <c r="H81" s="179"/>
      <c r="I81" s="271"/>
      <c r="J81" s="271"/>
      <c r="K81" s="268"/>
    </row>
    <row r="82" spans="1:11" ht="18">
      <c r="A82" s="270"/>
      <c r="B82" s="266"/>
      <c r="C82" s="184"/>
      <c r="D82" s="184"/>
      <c r="E82" s="97">
        <v>0</v>
      </c>
      <c r="F82" s="98">
        <v>112800</v>
      </c>
      <c r="G82" s="99">
        <v>45778.08</v>
      </c>
      <c r="H82" s="184"/>
      <c r="I82" s="272"/>
      <c r="J82" s="272"/>
      <c r="K82" s="273"/>
    </row>
    <row r="83" spans="1:11" ht="18">
      <c r="A83" s="179"/>
      <c r="B83" s="258" t="s">
        <v>24</v>
      </c>
      <c r="C83" s="258"/>
      <c r="D83" s="258"/>
      <c r="E83" s="15">
        <v>4541000</v>
      </c>
      <c r="F83" s="15">
        <v>346000</v>
      </c>
      <c r="G83" s="15">
        <v>33155.674</v>
      </c>
      <c r="H83" s="18"/>
      <c r="I83" s="18"/>
      <c r="J83" s="18"/>
      <c r="K83" s="100"/>
    </row>
    <row r="84" spans="1:11" ht="18">
      <c r="A84" s="179"/>
      <c r="B84" s="258"/>
      <c r="C84" s="258"/>
      <c r="D84" s="258"/>
      <c r="E84" s="15">
        <v>0</v>
      </c>
      <c r="F84" s="15">
        <v>0</v>
      </c>
      <c r="G84" s="15">
        <v>0</v>
      </c>
      <c r="H84" s="18"/>
      <c r="I84" s="18"/>
      <c r="J84" s="18"/>
      <c r="K84" s="100"/>
    </row>
    <row r="85" spans="1:11" ht="18">
      <c r="A85" s="179"/>
      <c r="B85" s="258"/>
      <c r="C85" s="258"/>
      <c r="D85" s="258"/>
      <c r="E85" s="15">
        <f>E392</f>
        <v>1946000</v>
      </c>
      <c r="F85" s="15">
        <f>F392</f>
        <v>381000</v>
      </c>
      <c r="G85" s="15">
        <f>G392</f>
        <v>0</v>
      </c>
      <c r="H85" s="18"/>
      <c r="I85" s="18"/>
      <c r="J85" s="18"/>
      <c r="K85" s="20"/>
    </row>
    <row r="86" spans="1:11" ht="18">
      <c r="A86" s="18"/>
      <c r="B86" s="259"/>
      <c r="C86" s="259"/>
      <c r="D86" s="259"/>
      <c r="E86" s="15">
        <f>E85+E83</f>
        <v>6487000</v>
      </c>
      <c r="F86" s="15">
        <f>F85+F83</f>
        <v>727000</v>
      </c>
      <c r="G86" s="15">
        <f>G85+G83</f>
        <v>33155.674</v>
      </c>
      <c r="H86" s="18"/>
      <c r="I86" s="18"/>
      <c r="J86" s="18"/>
      <c r="K86" s="20"/>
    </row>
    <row r="87" spans="1:11" ht="18">
      <c r="A87" s="62"/>
      <c r="B87" s="258" t="s">
        <v>25</v>
      </c>
      <c r="C87" s="258"/>
      <c r="D87" s="258"/>
      <c r="E87" s="15">
        <v>270891.1</v>
      </c>
      <c r="F87" s="15">
        <v>163112.964</v>
      </c>
      <c r="G87" s="15">
        <v>33155.674</v>
      </c>
      <c r="H87" s="63"/>
      <c r="I87" s="63"/>
      <c r="J87" s="63"/>
      <c r="K87" s="64"/>
    </row>
    <row r="88" spans="1:11" ht="18">
      <c r="A88" s="65"/>
      <c r="B88" s="258"/>
      <c r="C88" s="258"/>
      <c r="D88" s="258"/>
      <c r="E88" s="15">
        <v>0</v>
      </c>
      <c r="F88" s="15">
        <v>0</v>
      </c>
      <c r="G88" s="15">
        <v>0</v>
      </c>
      <c r="H88" s="16"/>
      <c r="I88" s="65"/>
      <c r="J88" s="65"/>
      <c r="K88" s="20"/>
    </row>
    <row r="89" spans="1:11" ht="18" customHeight="1">
      <c r="A89" s="65"/>
      <c r="B89" s="258"/>
      <c r="C89" s="258"/>
      <c r="D89" s="258"/>
      <c r="E89" s="15">
        <v>0</v>
      </c>
      <c r="F89" s="15">
        <v>0</v>
      </c>
      <c r="G89" s="15">
        <v>0</v>
      </c>
      <c r="H89" s="16"/>
      <c r="I89" s="65"/>
      <c r="J89" s="65"/>
      <c r="K89" s="20"/>
    </row>
    <row r="90" spans="1:11" ht="18" customHeight="1">
      <c r="A90" s="65"/>
      <c r="B90" s="69"/>
      <c r="C90" s="14"/>
      <c r="D90" s="14"/>
      <c r="E90" s="15">
        <v>270891.1</v>
      </c>
      <c r="F90" s="15">
        <v>163112.964</v>
      </c>
      <c r="G90" s="15">
        <v>33155.674</v>
      </c>
      <c r="H90" s="16"/>
      <c r="I90" s="65"/>
      <c r="J90" s="65"/>
      <c r="K90" s="20"/>
    </row>
    <row r="91" spans="1:11" ht="18" customHeight="1">
      <c r="A91" s="18" t="s">
        <v>111</v>
      </c>
      <c r="B91" s="60" t="s">
        <v>264</v>
      </c>
      <c r="C91" s="18"/>
      <c r="D91" s="18"/>
      <c r="E91" s="17">
        <v>45175</v>
      </c>
      <c r="F91" s="17">
        <v>35055.25</v>
      </c>
      <c r="G91" s="17">
        <v>2814</v>
      </c>
      <c r="H91" s="18"/>
      <c r="I91" s="19"/>
      <c r="J91" s="19"/>
      <c r="K91" s="38"/>
    </row>
    <row r="92" spans="1:11" ht="38.25">
      <c r="A92" s="18" t="s">
        <v>124</v>
      </c>
      <c r="B92" s="21" t="s">
        <v>125</v>
      </c>
      <c r="C92" s="18"/>
      <c r="D92" s="18"/>
      <c r="E92" s="17">
        <v>9450</v>
      </c>
      <c r="F92" s="17">
        <v>4725</v>
      </c>
      <c r="G92" s="17">
        <v>1500</v>
      </c>
      <c r="H92" s="18"/>
      <c r="I92" s="22"/>
      <c r="J92" s="22"/>
      <c r="K92" s="36"/>
    </row>
    <row r="93" spans="1:11" ht="38.25">
      <c r="A93" s="18" t="s">
        <v>164</v>
      </c>
      <c r="B93" s="20" t="s">
        <v>265</v>
      </c>
      <c r="C93" s="18" t="s">
        <v>165</v>
      </c>
      <c r="D93" s="18" t="s">
        <v>266</v>
      </c>
      <c r="E93" s="17" t="s">
        <v>26</v>
      </c>
      <c r="F93" s="17" t="s">
        <v>27</v>
      </c>
      <c r="G93" s="37" t="s">
        <v>28</v>
      </c>
      <c r="H93" s="18"/>
      <c r="I93" s="18"/>
      <c r="J93" s="18"/>
      <c r="K93" s="25" t="s">
        <v>267</v>
      </c>
    </row>
    <row r="94" spans="1:11" ht="18" customHeight="1">
      <c r="A94" s="18"/>
      <c r="B94" s="20"/>
      <c r="C94" s="18"/>
      <c r="D94" s="18"/>
      <c r="E94" s="17" t="s">
        <v>26</v>
      </c>
      <c r="F94" s="17" t="s">
        <v>27</v>
      </c>
      <c r="G94" s="37" t="s">
        <v>28</v>
      </c>
      <c r="H94" s="18"/>
      <c r="I94" s="18"/>
      <c r="J94" s="18"/>
      <c r="K94" s="20"/>
    </row>
    <row r="95" spans="1:11" ht="18">
      <c r="A95" s="18"/>
      <c r="B95" s="20"/>
      <c r="C95" s="18"/>
      <c r="D95" s="18"/>
      <c r="E95" s="17" t="s">
        <v>29</v>
      </c>
      <c r="F95" s="17" t="s">
        <v>29</v>
      </c>
      <c r="G95" s="37" t="s">
        <v>29</v>
      </c>
      <c r="H95" s="18"/>
      <c r="I95" s="18"/>
      <c r="J95" s="18"/>
      <c r="K95" s="20"/>
    </row>
    <row r="96" spans="1:11" ht="18">
      <c r="A96" s="18"/>
      <c r="B96" s="20"/>
      <c r="C96" s="18"/>
      <c r="D96" s="18"/>
      <c r="E96" s="17" t="s">
        <v>29</v>
      </c>
      <c r="F96" s="17" t="s">
        <v>29</v>
      </c>
      <c r="G96" s="37" t="s">
        <v>29</v>
      </c>
      <c r="H96" s="18"/>
      <c r="I96" s="18"/>
      <c r="J96" s="18"/>
      <c r="K96" s="20"/>
    </row>
    <row r="97" spans="1:11" ht="63.75">
      <c r="A97" s="18" t="s">
        <v>166</v>
      </c>
      <c r="B97" s="20" t="s">
        <v>268</v>
      </c>
      <c r="C97" s="18" t="s">
        <v>165</v>
      </c>
      <c r="D97" s="18" t="s">
        <v>269</v>
      </c>
      <c r="E97" s="17" t="s">
        <v>30</v>
      </c>
      <c r="F97" s="17" t="s">
        <v>31</v>
      </c>
      <c r="G97" s="37" t="s">
        <v>29</v>
      </c>
      <c r="H97" s="18"/>
      <c r="I97" s="18"/>
      <c r="J97" s="18"/>
      <c r="K97" s="25" t="s">
        <v>267</v>
      </c>
    </row>
    <row r="98" spans="1:11" ht="18">
      <c r="A98" s="18"/>
      <c r="B98" s="20"/>
      <c r="C98" s="18"/>
      <c r="D98" s="18"/>
      <c r="E98" s="17" t="s">
        <v>32</v>
      </c>
      <c r="F98" s="17" t="s">
        <v>31</v>
      </c>
      <c r="G98" s="37" t="s">
        <v>29</v>
      </c>
      <c r="H98" s="18"/>
      <c r="I98" s="18"/>
      <c r="J98" s="18"/>
      <c r="K98" s="20"/>
    </row>
    <row r="99" spans="1:11" ht="18">
      <c r="A99" s="18"/>
      <c r="B99" s="20"/>
      <c r="C99" s="18"/>
      <c r="D99" s="18"/>
      <c r="E99" s="17" t="s">
        <v>29</v>
      </c>
      <c r="F99" s="17" t="s">
        <v>29</v>
      </c>
      <c r="G99" s="37" t="s">
        <v>29</v>
      </c>
      <c r="H99" s="18"/>
      <c r="I99" s="18"/>
      <c r="J99" s="18"/>
      <c r="K99" s="20"/>
    </row>
    <row r="100" spans="1:11" ht="18">
      <c r="A100" s="18"/>
      <c r="B100" s="20"/>
      <c r="C100" s="18"/>
      <c r="D100" s="18"/>
      <c r="E100" s="17" t="s">
        <v>29</v>
      </c>
      <c r="F100" s="17" t="s">
        <v>29</v>
      </c>
      <c r="G100" s="37" t="s">
        <v>29</v>
      </c>
      <c r="H100" s="18"/>
      <c r="I100" s="18"/>
      <c r="J100" s="18"/>
      <c r="K100" s="20"/>
    </row>
    <row r="101" spans="1:11" ht="18" customHeight="1">
      <c r="A101" s="26" t="s">
        <v>116</v>
      </c>
      <c r="B101" s="66" t="s">
        <v>270</v>
      </c>
      <c r="C101" s="26"/>
      <c r="D101" s="26"/>
      <c r="E101" s="17">
        <v>10200</v>
      </c>
      <c r="F101" s="17">
        <v>7971</v>
      </c>
      <c r="G101" s="17">
        <v>0</v>
      </c>
      <c r="H101" s="26"/>
      <c r="I101" s="26"/>
      <c r="J101" s="26"/>
      <c r="K101" s="25"/>
    </row>
    <row r="102" spans="1:11" ht="63.75">
      <c r="A102" s="18" t="s">
        <v>167</v>
      </c>
      <c r="B102" s="25" t="s">
        <v>271</v>
      </c>
      <c r="C102" s="26" t="s">
        <v>165</v>
      </c>
      <c r="D102" s="24" t="s">
        <v>266</v>
      </c>
      <c r="E102" s="17">
        <v>7200</v>
      </c>
      <c r="F102" s="17">
        <v>5400</v>
      </c>
      <c r="G102" s="37">
        <v>0</v>
      </c>
      <c r="H102" s="26"/>
      <c r="I102" s="26"/>
      <c r="J102" s="26"/>
      <c r="K102" s="25" t="s">
        <v>267</v>
      </c>
    </row>
    <row r="103" spans="1:11" ht="18">
      <c r="A103" s="26"/>
      <c r="B103" s="25"/>
      <c r="C103" s="26"/>
      <c r="D103" s="26"/>
      <c r="E103" s="17">
        <v>7200</v>
      </c>
      <c r="F103" s="17">
        <v>5400</v>
      </c>
      <c r="G103" s="37">
        <v>0</v>
      </c>
      <c r="H103" s="26"/>
      <c r="I103" s="26"/>
      <c r="J103" s="26"/>
      <c r="K103" s="25"/>
    </row>
    <row r="104" spans="1:11" ht="18" customHeight="1">
      <c r="A104" s="26"/>
      <c r="B104" s="25"/>
      <c r="C104" s="26"/>
      <c r="D104" s="26"/>
      <c r="E104" s="17">
        <v>0</v>
      </c>
      <c r="F104" s="17">
        <v>0</v>
      </c>
      <c r="G104" s="37">
        <v>0</v>
      </c>
      <c r="H104" s="26"/>
      <c r="I104" s="26"/>
      <c r="J104" s="26"/>
      <c r="K104" s="25"/>
    </row>
    <row r="105" spans="1:11" ht="18">
      <c r="A105" s="26"/>
      <c r="B105" s="25"/>
      <c r="C105" s="26"/>
      <c r="D105" s="26"/>
      <c r="E105" s="17">
        <v>0</v>
      </c>
      <c r="F105" s="17">
        <v>0</v>
      </c>
      <c r="G105" s="37">
        <v>0</v>
      </c>
      <c r="H105" s="26"/>
      <c r="I105" s="26"/>
      <c r="J105" s="26"/>
      <c r="K105" s="25"/>
    </row>
    <row r="106" spans="1:11" ht="63.75">
      <c r="A106" s="18" t="s">
        <v>33</v>
      </c>
      <c r="B106" s="25" t="s">
        <v>34</v>
      </c>
      <c r="C106" s="26" t="s">
        <v>35</v>
      </c>
      <c r="D106" s="24" t="s">
        <v>36</v>
      </c>
      <c r="E106" s="17">
        <v>3000</v>
      </c>
      <c r="F106" s="17">
        <v>2571</v>
      </c>
      <c r="G106" s="37">
        <v>0</v>
      </c>
      <c r="H106" s="26"/>
      <c r="I106" s="26"/>
      <c r="J106" s="26"/>
      <c r="K106" s="25" t="s">
        <v>267</v>
      </c>
    </row>
    <row r="107" spans="1:11" ht="18">
      <c r="A107" s="26"/>
      <c r="B107" s="25"/>
      <c r="C107" s="26"/>
      <c r="D107" s="26"/>
      <c r="E107" s="17">
        <v>3000</v>
      </c>
      <c r="F107" s="17">
        <v>2571</v>
      </c>
      <c r="G107" s="37">
        <v>0</v>
      </c>
      <c r="H107" s="26"/>
      <c r="I107" s="26"/>
      <c r="J107" s="26"/>
      <c r="K107" s="25"/>
    </row>
    <row r="108" spans="1:11" ht="18" customHeight="1">
      <c r="A108" s="26"/>
      <c r="B108" s="25"/>
      <c r="C108" s="26"/>
      <c r="D108" s="26"/>
      <c r="E108" s="17">
        <v>0</v>
      </c>
      <c r="F108" s="17">
        <v>0</v>
      </c>
      <c r="G108" s="37">
        <v>0</v>
      </c>
      <c r="H108" s="26"/>
      <c r="I108" s="26"/>
      <c r="J108" s="26"/>
      <c r="K108" s="25"/>
    </row>
    <row r="109" spans="1:11" ht="18">
      <c r="A109" s="26"/>
      <c r="B109" s="25"/>
      <c r="C109" s="26"/>
      <c r="D109" s="26"/>
      <c r="E109" s="17">
        <v>0</v>
      </c>
      <c r="F109" s="17">
        <v>0</v>
      </c>
      <c r="G109" s="37">
        <v>0</v>
      </c>
      <c r="H109" s="26"/>
      <c r="I109" s="26"/>
      <c r="J109" s="26"/>
      <c r="K109" s="25"/>
    </row>
    <row r="110" spans="1:11" ht="25.5">
      <c r="A110" s="18" t="s">
        <v>127</v>
      </c>
      <c r="B110" s="21" t="s">
        <v>128</v>
      </c>
      <c r="C110" s="18"/>
      <c r="D110" s="18"/>
      <c r="E110" s="17">
        <v>22375</v>
      </c>
      <c r="F110" s="17">
        <v>20563.75</v>
      </c>
      <c r="G110" s="17">
        <v>1314</v>
      </c>
      <c r="H110" s="18"/>
      <c r="I110" s="18"/>
      <c r="J110" s="18"/>
      <c r="K110" s="20"/>
    </row>
    <row r="111" spans="1:11" ht="18" customHeight="1">
      <c r="A111" s="18" t="s">
        <v>129</v>
      </c>
      <c r="B111" s="25" t="s">
        <v>272</v>
      </c>
      <c r="C111" s="18" t="s">
        <v>273</v>
      </c>
      <c r="D111" s="18" t="s">
        <v>130</v>
      </c>
      <c r="E111" s="17">
        <v>2000</v>
      </c>
      <c r="F111" s="17">
        <v>572</v>
      </c>
      <c r="G111" s="17">
        <v>0</v>
      </c>
      <c r="H111" s="18"/>
      <c r="I111" s="18"/>
      <c r="J111" s="18"/>
      <c r="K111" s="25" t="s">
        <v>267</v>
      </c>
    </row>
    <row r="112" spans="1:11" ht="18">
      <c r="A112" s="18"/>
      <c r="B112" s="21"/>
      <c r="C112" s="18"/>
      <c r="D112" s="18"/>
      <c r="E112" s="17">
        <v>2000</v>
      </c>
      <c r="F112" s="17">
        <v>572</v>
      </c>
      <c r="G112" s="17">
        <v>0</v>
      </c>
      <c r="H112" s="18"/>
      <c r="I112" s="18"/>
      <c r="J112" s="18"/>
      <c r="K112" s="20"/>
    </row>
    <row r="113" spans="1:11" ht="18">
      <c r="A113" s="18"/>
      <c r="B113" s="21"/>
      <c r="C113" s="18"/>
      <c r="D113" s="18"/>
      <c r="E113" s="17">
        <v>0</v>
      </c>
      <c r="F113" s="17">
        <v>0</v>
      </c>
      <c r="G113" s="17">
        <v>0</v>
      </c>
      <c r="H113" s="18"/>
      <c r="I113" s="18"/>
      <c r="J113" s="18"/>
      <c r="K113" s="20"/>
    </row>
    <row r="114" spans="1:11" ht="18">
      <c r="A114" s="18"/>
      <c r="B114" s="21"/>
      <c r="C114" s="18"/>
      <c r="D114" s="18"/>
      <c r="E114" s="17">
        <v>0</v>
      </c>
      <c r="F114" s="17">
        <v>0</v>
      </c>
      <c r="G114" s="17">
        <v>0</v>
      </c>
      <c r="H114" s="18"/>
      <c r="I114" s="18"/>
      <c r="J114" s="18"/>
      <c r="K114" s="20"/>
    </row>
    <row r="115" spans="1:11" ht="102">
      <c r="A115" s="18" t="s">
        <v>168</v>
      </c>
      <c r="B115" s="25" t="s">
        <v>274</v>
      </c>
      <c r="C115" s="26" t="s">
        <v>165</v>
      </c>
      <c r="D115" s="24" t="s">
        <v>266</v>
      </c>
      <c r="E115" s="17">
        <v>5475</v>
      </c>
      <c r="F115" s="17">
        <v>5091.75</v>
      </c>
      <c r="G115" s="37">
        <v>1314</v>
      </c>
      <c r="H115" s="26"/>
      <c r="I115" s="26"/>
      <c r="J115" s="26"/>
      <c r="K115" s="25" t="s">
        <v>183</v>
      </c>
    </row>
    <row r="116" spans="1:11" ht="18">
      <c r="A116" s="26"/>
      <c r="B116" s="25"/>
      <c r="C116" s="26"/>
      <c r="D116" s="26"/>
      <c r="E116" s="17">
        <v>5475</v>
      </c>
      <c r="F116" s="17">
        <v>5091.75</v>
      </c>
      <c r="G116" s="37">
        <v>1314</v>
      </c>
      <c r="H116" s="26"/>
      <c r="I116" s="26"/>
      <c r="J116" s="26"/>
      <c r="K116" s="25"/>
    </row>
    <row r="117" spans="1:11" ht="18">
      <c r="A117" s="26"/>
      <c r="B117" s="25"/>
      <c r="C117" s="26"/>
      <c r="D117" s="26"/>
      <c r="E117" s="17">
        <v>0</v>
      </c>
      <c r="F117" s="17">
        <v>0</v>
      </c>
      <c r="G117" s="37">
        <v>0</v>
      </c>
      <c r="H117" s="26"/>
      <c r="I117" s="26"/>
      <c r="J117" s="26"/>
      <c r="K117" s="25"/>
    </row>
    <row r="118" spans="1:11" ht="18" customHeight="1">
      <c r="A118" s="26"/>
      <c r="B118" s="25"/>
      <c r="C118" s="26"/>
      <c r="D118" s="26"/>
      <c r="E118" s="17">
        <v>0</v>
      </c>
      <c r="F118" s="17">
        <v>0</v>
      </c>
      <c r="G118" s="37">
        <v>0</v>
      </c>
      <c r="H118" s="26"/>
      <c r="I118" s="26"/>
      <c r="J118" s="26"/>
      <c r="K118" s="25"/>
    </row>
    <row r="119" spans="1:11" ht="89.25">
      <c r="A119" s="18" t="s">
        <v>37</v>
      </c>
      <c r="B119" s="25" t="s">
        <v>38</v>
      </c>
      <c r="C119" s="26">
        <v>2011</v>
      </c>
      <c r="D119" s="24" t="s">
        <v>39</v>
      </c>
      <c r="E119" s="17">
        <v>10000</v>
      </c>
      <c r="F119" s="17">
        <v>10000</v>
      </c>
      <c r="G119" s="37">
        <v>0</v>
      </c>
      <c r="H119" s="26"/>
      <c r="I119" s="26"/>
      <c r="J119" s="26"/>
      <c r="K119" s="25" t="s">
        <v>183</v>
      </c>
    </row>
    <row r="120" spans="1:11" ht="18">
      <c r="A120" s="26"/>
      <c r="B120" s="25"/>
      <c r="C120" s="26"/>
      <c r="D120" s="26"/>
      <c r="E120" s="17">
        <v>10000</v>
      </c>
      <c r="F120" s="17">
        <v>10000</v>
      </c>
      <c r="G120" s="37">
        <v>0</v>
      </c>
      <c r="H120" s="26"/>
      <c r="I120" s="26"/>
      <c r="J120" s="26"/>
      <c r="K120" s="25"/>
    </row>
    <row r="121" spans="1:11" ht="18" customHeight="1">
      <c r="A121" s="26"/>
      <c r="B121" s="25"/>
      <c r="C121" s="26"/>
      <c r="D121" s="26"/>
      <c r="E121" s="17">
        <v>0</v>
      </c>
      <c r="F121" s="17">
        <v>0</v>
      </c>
      <c r="G121" s="37">
        <v>0</v>
      </c>
      <c r="H121" s="26"/>
      <c r="I121" s="26"/>
      <c r="J121" s="26"/>
      <c r="K121" s="25"/>
    </row>
    <row r="122" spans="1:11" ht="18">
      <c r="A122" s="26"/>
      <c r="B122" s="25"/>
      <c r="C122" s="26"/>
      <c r="D122" s="26"/>
      <c r="E122" s="17">
        <v>0</v>
      </c>
      <c r="F122" s="17">
        <v>0</v>
      </c>
      <c r="G122" s="37">
        <v>0</v>
      </c>
      <c r="H122" s="26"/>
      <c r="I122" s="26"/>
      <c r="J122" s="26"/>
      <c r="K122" s="25"/>
    </row>
    <row r="123" spans="1:11" ht="89.25">
      <c r="A123" s="18" t="s">
        <v>40</v>
      </c>
      <c r="B123" s="25" t="s">
        <v>41</v>
      </c>
      <c r="C123" s="26">
        <v>2011</v>
      </c>
      <c r="D123" s="24" t="s">
        <v>39</v>
      </c>
      <c r="E123" s="17">
        <v>4900</v>
      </c>
      <c r="F123" s="17">
        <v>4900</v>
      </c>
      <c r="G123" s="37">
        <v>0</v>
      </c>
      <c r="H123" s="26"/>
      <c r="I123" s="26"/>
      <c r="J123" s="26"/>
      <c r="K123" s="25" t="s">
        <v>183</v>
      </c>
    </row>
    <row r="124" spans="1:11" ht="18">
      <c r="A124" s="26"/>
      <c r="B124" s="25"/>
      <c r="C124" s="26"/>
      <c r="D124" s="26"/>
      <c r="E124" s="17">
        <v>4900</v>
      </c>
      <c r="F124" s="17">
        <v>4900</v>
      </c>
      <c r="G124" s="37">
        <v>0</v>
      </c>
      <c r="H124" s="26"/>
      <c r="I124" s="26"/>
      <c r="J124" s="26"/>
      <c r="K124" s="25"/>
    </row>
    <row r="125" spans="1:11" ht="18">
      <c r="A125" s="26"/>
      <c r="B125" s="25"/>
      <c r="C125" s="26"/>
      <c r="D125" s="26"/>
      <c r="E125" s="17">
        <v>0</v>
      </c>
      <c r="F125" s="17">
        <v>0</v>
      </c>
      <c r="G125" s="37">
        <v>0</v>
      </c>
      <c r="H125" s="26"/>
      <c r="I125" s="26"/>
      <c r="J125" s="26"/>
      <c r="K125" s="25"/>
    </row>
    <row r="126" spans="1:11" ht="18">
      <c r="A126" s="26"/>
      <c r="B126" s="25"/>
      <c r="C126" s="26"/>
      <c r="D126" s="26"/>
      <c r="E126" s="17">
        <v>0</v>
      </c>
      <c r="F126" s="17">
        <v>0</v>
      </c>
      <c r="G126" s="37">
        <v>0</v>
      </c>
      <c r="H126" s="26"/>
      <c r="I126" s="26"/>
      <c r="J126" s="26"/>
      <c r="K126" s="25"/>
    </row>
    <row r="127" spans="1:11" ht="38.25">
      <c r="A127" s="18" t="s">
        <v>131</v>
      </c>
      <c r="B127" s="21" t="s">
        <v>275</v>
      </c>
      <c r="C127" s="27"/>
      <c r="D127" s="27"/>
      <c r="E127" s="17">
        <v>3150</v>
      </c>
      <c r="F127" s="17">
        <v>1795.5</v>
      </c>
      <c r="G127" s="17">
        <v>0</v>
      </c>
      <c r="H127" s="18"/>
      <c r="I127" s="18"/>
      <c r="J127" s="18"/>
      <c r="K127" s="20"/>
    </row>
    <row r="128" spans="1:11" ht="44.25" customHeight="1">
      <c r="A128" s="18" t="s">
        <v>184</v>
      </c>
      <c r="B128" s="28" t="s">
        <v>276</v>
      </c>
      <c r="C128" s="27" t="s">
        <v>165</v>
      </c>
      <c r="D128" s="27" t="s">
        <v>185</v>
      </c>
      <c r="E128" s="17">
        <v>3150</v>
      </c>
      <c r="F128" s="17">
        <v>1795.5</v>
      </c>
      <c r="G128" s="17">
        <v>0</v>
      </c>
      <c r="H128" s="18"/>
      <c r="I128" s="18"/>
      <c r="J128" s="18"/>
      <c r="K128" s="20" t="s">
        <v>183</v>
      </c>
    </row>
    <row r="129" spans="1:11" ht="18" customHeight="1">
      <c r="A129" s="26"/>
      <c r="B129" s="25" t="s">
        <v>123</v>
      </c>
      <c r="C129" s="26"/>
      <c r="D129" s="26"/>
      <c r="E129" s="17">
        <v>3150</v>
      </c>
      <c r="F129" s="17">
        <v>1795.5</v>
      </c>
      <c r="G129" s="17">
        <v>0</v>
      </c>
      <c r="H129" s="26"/>
      <c r="I129" s="26"/>
      <c r="J129" s="26"/>
      <c r="K129" s="25"/>
    </row>
    <row r="130" spans="1:11" ht="18">
      <c r="A130" s="26"/>
      <c r="B130" s="25" t="s">
        <v>123</v>
      </c>
      <c r="C130" s="26"/>
      <c r="D130" s="26"/>
      <c r="E130" s="17">
        <v>0</v>
      </c>
      <c r="F130" s="17">
        <v>0</v>
      </c>
      <c r="G130" s="37">
        <v>0</v>
      </c>
      <c r="H130" s="26"/>
      <c r="I130" s="26"/>
      <c r="J130" s="26"/>
      <c r="K130" s="25"/>
    </row>
    <row r="131" spans="1:11" ht="18">
      <c r="A131" s="26"/>
      <c r="B131" s="25"/>
      <c r="C131" s="26"/>
      <c r="D131" s="26"/>
      <c r="E131" s="17">
        <v>0</v>
      </c>
      <c r="F131" s="17">
        <v>0</v>
      </c>
      <c r="G131" s="37">
        <v>0</v>
      </c>
      <c r="H131" s="26"/>
      <c r="I131" s="26"/>
      <c r="J131" s="26"/>
      <c r="K131" s="25"/>
    </row>
    <row r="132" spans="1:11" ht="18" customHeight="1">
      <c r="A132" s="18" t="s">
        <v>112</v>
      </c>
      <c r="B132" s="30" t="s">
        <v>132</v>
      </c>
      <c r="C132" s="18"/>
      <c r="D132" s="27"/>
      <c r="E132" s="17">
        <v>68750</v>
      </c>
      <c r="F132" s="17">
        <v>31660.6</v>
      </c>
      <c r="G132" s="17">
        <v>5891</v>
      </c>
      <c r="H132" s="18"/>
      <c r="I132" s="19"/>
      <c r="J132" s="19"/>
      <c r="K132" s="38"/>
    </row>
    <row r="133" spans="1:11" ht="63.75" customHeight="1">
      <c r="A133" s="18" t="s">
        <v>133</v>
      </c>
      <c r="B133" s="29" t="s">
        <v>134</v>
      </c>
      <c r="C133" s="18"/>
      <c r="D133" s="27"/>
      <c r="E133" s="17">
        <v>12180</v>
      </c>
      <c r="F133" s="17">
        <v>4737.6</v>
      </c>
      <c r="G133" s="17">
        <v>2775</v>
      </c>
      <c r="H133" s="18"/>
      <c r="I133" s="26"/>
      <c r="J133" s="18"/>
      <c r="K133" s="20"/>
    </row>
    <row r="134" spans="1:11" ht="63.75">
      <c r="A134" s="18" t="s">
        <v>187</v>
      </c>
      <c r="B134" s="28" t="s">
        <v>277</v>
      </c>
      <c r="C134" s="18" t="s">
        <v>165</v>
      </c>
      <c r="D134" s="27" t="s">
        <v>192</v>
      </c>
      <c r="E134" s="17">
        <v>3120</v>
      </c>
      <c r="F134" s="17">
        <v>717.6</v>
      </c>
      <c r="G134" s="17">
        <v>0</v>
      </c>
      <c r="H134" s="18"/>
      <c r="I134" s="26"/>
      <c r="J134" s="18"/>
      <c r="K134" s="20" t="s">
        <v>183</v>
      </c>
    </row>
    <row r="135" spans="1:11" ht="18">
      <c r="A135" s="26"/>
      <c r="B135" s="25" t="s">
        <v>123</v>
      </c>
      <c r="C135" s="26"/>
      <c r="D135" s="26"/>
      <c r="E135" s="17">
        <v>3120</v>
      </c>
      <c r="F135" s="17">
        <v>717.6</v>
      </c>
      <c r="G135" s="17">
        <v>0</v>
      </c>
      <c r="H135" s="26"/>
      <c r="I135" s="26"/>
      <c r="J135" s="26"/>
      <c r="K135" s="25"/>
    </row>
    <row r="136" spans="1:11" ht="18">
      <c r="A136" s="26"/>
      <c r="B136" s="25" t="s">
        <v>123</v>
      </c>
      <c r="C136" s="26"/>
      <c r="D136" s="26"/>
      <c r="E136" s="17">
        <v>0</v>
      </c>
      <c r="F136" s="17">
        <v>0</v>
      </c>
      <c r="G136" s="37">
        <v>0</v>
      </c>
      <c r="H136" s="26"/>
      <c r="I136" s="26"/>
      <c r="J136" s="26"/>
      <c r="K136" s="25"/>
    </row>
    <row r="137" spans="1:11" ht="18">
      <c r="A137" s="26"/>
      <c r="B137" s="25"/>
      <c r="C137" s="26"/>
      <c r="D137" s="26"/>
      <c r="E137" s="17">
        <v>0</v>
      </c>
      <c r="F137" s="17">
        <v>0</v>
      </c>
      <c r="G137" s="37">
        <v>0</v>
      </c>
      <c r="H137" s="26"/>
      <c r="I137" s="26"/>
      <c r="J137" s="26"/>
      <c r="K137" s="25"/>
    </row>
    <row r="138" spans="1:11" ht="51">
      <c r="A138" s="18" t="s">
        <v>188</v>
      </c>
      <c r="B138" s="28" t="s">
        <v>278</v>
      </c>
      <c r="C138" s="18" t="s">
        <v>165</v>
      </c>
      <c r="D138" s="27" t="s">
        <v>189</v>
      </c>
      <c r="E138" s="17">
        <v>4080</v>
      </c>
      <c r="F138" s="17">
        <v>1530</v>
      </c>
      <c r="G138" s="17">
        <v>1530</v>
      </c>
      <c r="H138" s="18"/>
      <c r="I138" s="26"/>
      <c r="J138" s="18"/>
      <c r="K138" s="20" t="s">
        <v>42</v>
      </c>
    </row>
    <row r="139" spans="1:11" ht="18">
      <c r="A139" s="26"/>
      <c r="B139" s="25" t="s">
        <v>123</v>
      </c>
      <c r="C139" s="26"/>
      <c r="D139" s="26"/>
      <c r="E139" s="17">
        <v>4080</v>
      </c>
      <c r="F139" s="17">
        <v>1530</v>
      </c>
      <c r="G139" s="17">
        <v>1530</v>
      </c>
      <c r="H139" s="26"/>
      <c r="I139" s="26"/>
      <c r="J139" s="26"/>
      <c r="K139" s="25"/>
    </row>
    <row r="140" spans="1:11" ht="18">
      <c r="A140" s="26"/>
      <c r="B140" s="25" t="s">
        <v>123</v>
      </c>
      <c r="C140" s="26"/>
      <c r="D140" s="26"/>
      <c r="E140" s="17">
        <v>0</v>
      </c>
      <c r="F140" s="17">
        <v>0</v>
      </c>
      <c r="G140" s="37">
        <v>0</v>
      </c>
      <c r="H140" s="26"/>
      <c r="I140" s="26"/>
      <c r="J140" s="26"/>
      <c r="K140" s="25"/>
    </row>
    <row r="141" spans="1:11" ht="18">
      <c r="A141" s="26"/>
      <c r="B141" s="25"/>
      <c r="C141" s="26"/>
      <c r="D141" s="26"/>
      <c r="E141" s="17">
        <v>0</v>
      </c>
      <c r="F141" s="17">
        <v>0</v>
      </c>
      <c r="G141" s="37">
        <v>0</v>
      </c>
      <c r="H141" s="26"/>
      <c r="I141" s="26"/>
      <c r="J141" s="26"/>
      <c r="K141" s="25"/>
    </row>
    <row r="142" spans="1:11" ht="76.5">
      <c r="A142" s="18" t="s">
        <v>190</v>
      </c>
      <c r="B142" s="28" t="s">
        <v>279</v>
      </c>
      <c r="C142" s="18" t="s">
        <v>165</v>
      </c>
      <c r="D142" s="27" t="s">
        <v>189</v>
      </c>
      <c r="E142" s="17">
        <v>4980</v>
      </c>
      <c r="F142" s="17">
        <v>2490</v>
      </c>
      <c r="G142" s="17">
        <v>1245</v>
      </c>
      <c r="H142" s="18"/>
      <c r="I142" s="26"/>
      <c r="J142" s="18"/>
      <c r="K142" s="20" t="s">
        <v>186</v>
      </c>
    </row>
    <row r="143" spans="1:11" ht="18">
      <c r="A143" s="26"/>
      <c r="B143" s="25" t="s">
        <v>123</v>
      </c>
      <c r="C143" s="26"/>
      <c r="D143" s="26"/>
      <c r="E143" s="17">
        <v>4980</v>
      </c>
      <c r="F143" s="17">
        <v>2490</v>
      </c>
      <c r="G143" s="17">
        <v>1245</v>
      </c>
      <c r="H143" s="26"/>
      <c r="I143" s="26"/>
      <c r="J143" s="26"/>
      <c r="K143" s="25"/>
    </row>
    <row r="144" spans="1:11" ht="18">
      <c r="A144" s="26"/>
      <c r="B144" s="25" t="s">
        <v>123</v>
      </c>
      <c r="C144" s="26"/>
      <c r="D144" s="26"/>
      <c r="E144" s="17">
        <v>0</v>
      </c>
      <c r="F144" s="17">
        <v>0</v>
      </c>
      <c r="G144" s="37">
        <v>0</v>
      </c>
      <c r="H144" s="26"/>
      <c r="I144" s="26"/>
      <c r="J144" s="26"/>
      <c r="K144" s="25"/>
    </row>
    <row r="145" spans="1:11" ht="18">
      <c r="A145" s="26"/>
      <c r="B145" s="25"/>
      <c r="C145" s="26"/>
      <c r="D145" s="26"/>
      <c r="E145" s="17">
        <v>0</v>
      </c>
      <c r="F145" s="17">
        <v>0</v>
      </c>
      <c r="G145" s="37">
        <v>0</v>
      </c>
      <c r="H145" s="26"/>
      <c r="I145" s="26"/>
      <c r="J145" s="26"/>
      <c r="K145" s="25"/>
    </row>
    <row r="146" spans="1:11" ht="25.5">
      <c r="A146" s="26" t="s">
        <v>135</v>
      </c>
      <c r="B146" s="66" t="s">
        <v>136</v>
      </c>
      <c r="C146" s="26"/>
      <c r="D146" s="26"/>
      <c r="E146" s="17">
        <v>13030</v>
      </c>
      <c r="F146" s="17">
        <v>6593.5</v>
      </c>
      <c r="G146" s="17">
        <v>1854.5</v>
      </c>
      <c r="H146" s="26"/>
      <c r="I146" s="26"/>
      <c r="J146" s="26"/>
      <c r="K146" s="25"/>
    </row>
    <row r="147" spans="1:11" ht="63.75">
      <c r="A147" s="18" t="s">
        <v>169</v>
      </c>
      <c r="B147" s="23" t="s">
        <v>280</v>
      </c>
      <c r="C147" s="27" t="s">
        <v>165</v>
      </c>
      <c r="D147" s="24" t="s">
        <v>266</v>
      </c>
      <c r="E147" s="17">
        <v>1700</v>
      </c>
      <c r="F147" s="17">
        <v>680</v>
      </c>
      <c r="G147" s="17">
        <v>680</v>
      </c>
      <c r="H147" s="18"/>
      <c r="I147" s="18"/>
      <c r="J147" s="18"/>
      <c r="K147" s="25" t="s">
        <v>43</v>
      </c>
    </row>
    <row r="148" spans="1:11" ht="18">
      <c r="A148" s="26"/>
      <c r="B148" s="25"/>
      <c r="C148" s="26"/>
      <c r="D148" s="26"/>
      <c r="E148" s="17">
        <v>1700</v>
      </c>
      <c r="F148" s="17">
        <v>680</v>
      </c>
      <c r="G148" s="17">
        <v>680</v>
      </c>
      <c r="H148" s="26"/>
      <c r="I148" s="26"/>
      <c r="J148" s="26"/>
      <c r="K148" s="25"/>
    </row>
    <row r="149" spans="1:11" ht="18">
      <c r="A149" s="26"/>
      <c r="B149" s="25" t="s">
        <v>123</v>
      </c>
      <c r="C149" s="26"/>
      <c r="D149" s="26"/>
      <c r="E149" s="17">
        <v>0</v>
      </c>
      <c r="F149" s="17">
        <v>0</v>
      </c>
      <c r="G149" s="37">
        <v>0</v>
      </c>
      <c r="H149" s="26"/>
      <c r="I149" s="26"/>
      <c r="J149" s="26"/>
      <c r="K149" s="25"/>
    </row>
    <row r="150" spans="1:11" ht="18">
      <c r="A150" s="26"/>
      <c r="B150" s="25"/>
      <c r="C150" s="26"/>
      <c r="D150" s="26"/>
      <c r="E150" s="17">
        <v>0</v>
      </c>
      <c r="F150" s="17">
        <v>0</v>
      </c>
      <c r="G150" s="37">
        <v>0</v>
      </c>
      <c r="H150" s="26"/>
      <c r="I150" s="26"/>
      <c r="J150" s="26"/>
      <c r="K150" s="25"/>
    </row>
    <row r="151" spans="1:11" ht="76.5">
      <c r="A151" s="18" t="s">
        <v>191</v>
      </c>
      <c r="B151" s="23" t="s">
        <v>281</v>
      </c>
      <c r="C151" s="27" t="s">
        <v>165</v>
      </c>
      <c r="D151" s="24" t="s">
        <v>192</v>
      </c>
      <c r="E151" s="17">
        <v>3500</v>
      </c>
      <c r="F151" s="17">
        <v>1998.5</v>
      </c>
      <c r="G151" s="17">
        <v>0</v>
      </c>
      <c r="H151" s="18"/>
      <c r="I151" s="18"/>
      <c r="J151" s="18"/>
      <c r="K151" s="25" t="s">
        <v>183</v>
      </c>
    </row>
    <row r="152" spans="1:11" ht="18">
      <c r="A152" s="26"/>
      <c r="B152" s="25"/>
      <c r="C152" s="26"/>
      <c r="D152" s="26"/>
      <c r="E152" s="17">
        <v>3500</v>
      </c>
      <c r="F152" s="17">
        <v>1998.5</v>
      </c>
      <c r="G152" s="17">
        <v>0</v>
      </c>
      <c r="H152" s="26"/>
      <c r="I152" s="26"/>
      <c r="J152" s="26"/>
      <c r="K152" s="25"/>
    </row>
    <row r="153" spans="1:11" ht="18">
      <c r="A153" s="26"/>
      <c r="B153" s="25" t="s">
        <v>123</v>
      </c>
      <c r="C153" s="26"/>
      <c r="D153" s="26"/>
      <c r="E153" s="17">
        <v>0</v>
      </c>
      <c r="F153" s="17">
        <v>0</v>
      </c>
      <c r="G153" s="37">
        <v>0</v>
      </c>
      <c r="H153" s="26"/>
      <c r="I153" s="26"/>
      <c r="J153" s="26"/>
      <c r="K153" s="25"/>
    </row>
    <row r="154" spans="1:11" ht="18">
      <c r="A154" s="26"/>
      <c r="B154" s="25"/>
      <c r="C154" s="26"/>
      <c r="D154" s="26"/>
      <c r="E154" s="17">
        <v>0</v>
      </c>
      <c r="F154" s="17">
        <v>0</v>
      </c>
      <c r="G154" s="37">
        <v>0</v>
      </c>
      <c r="H154" s="26"/>
      <c r="I154" s="26"/>
      <c r="J154" s="26"/>
      <c r="K154" s="25"/>
    </row>
    <row r="155" spans="1:11" ht="89.25">
      <c r="A155" s="18" t="s">
        <v>44</v>
      </c>
      <c r="B155" s="23" t="s">
        <v>45</v>
      </c>
      <c r="C155" s="27" t="s">
        <v>35</v>
      </c>
      <c r="D155" s="24" t="s">
        <v>46</v>
      </c>
      <c r="E155" s="17">
        <v>7830</v>
      </c>
      <c r="F155" s="17">
        <v>3915</v>
      </c>
      <c r="G155" s="17">
        <v>1174.5</v>
      </c>
      <c r="H155" s="18"/>
      <c r="I155" s="18"/>
      <c r="J155" s="18"/>
      <c r="K155" s="25" t="s">
        <v>183</v>
      </c>
    </row>
    <row r="156" spans="1:11" ht="18">
      <c r="A156" s="26"/>
      <c r="B156" s="25"/>
      <c r="C156" s="26"/>
      <c r="D156" s="26"/>
      <c r="E156" s="17">
        <v>7830</v>
      </c>
      <c r="F156" s="17">
        <v>3915</v>
      </c>
      <c r="G156" s="17">
        <v>1174.5</v>
      </c>
      <c r="H156" s="26"/>
      <c r="I156" s="26"/>
      <c r="J156" s="26"/>
      <c r="K156" s="25"/>
    </row>
    <row r="157" spans="1:11" ht="18">
      <c r="A157" s="26"/>
      <c r="B157" s="25" t="s">
        <v>123</v>
      </c>
      <c r="C157" s="26"/>
      <c r="D157" s="26"/>
      <c r="E157" s="17">
        <v>0</v>
      </c>
      <c r="F157" s="17">
        <v>0</v>
      </c>
      <c r="G157" s="37">
        <v>0</v>
      </c>
      <c r="H157" s="26"/>
      <c r="I157" s="26"/>
      <c r="J157" s="26"/>
      <c r="K157" s="25"/>
    </row>
    <row r="158" spans="1:11" ht="18">
      <c r="A158" s="26"/>
      <c r="B158" s="25"/>
      <c r="C158" s="26"/>
      <c r="D158" s="26"/>
      <c r="E158" s="17">
        <v>0</v>
      </c>
      <c r="F158" s="17">
        <v>0</v>
      </c>
      <c r="G158" s="37">
        <v>0</v>
      </c>
      <c r="H158" s="26"/>
      <c r="I158" s="26"/>
      <c r="J158" s="26"/>
      <c r="K158" s="25"/>
    </row>
    <row r="159" spans="1:11" ht="25.5">
      <c r="A159" s="18" t="s">
        <v>137</v>
      </c>
      <c r="B159" s="29" t="s">
        <v>138</v>
      </c>
      <c r="C159" s="18"/>
      <c r="D159" s="27"/>
      <c r="E159" s="17">
        <v>20220</v>
      </c>
      <c r="F159" s="17">
        <v>10886.5</v>
      </c>
      <c r="G159" s="17">
        <v>344</v>
      </c>
      <c r="H159" s="18"/>
      <c r="I159" s="18"/>
      <c r="J159" s="18"/>
      <c r="K159" s="20"/>
    </row>
    <row r="160" spans="1:11" ht="51">
      <c r="A160" s="18" t="s">
        <v>170</v>
      </c>
      <c r="B160" s="28" t="s">
        <v>282</v>
      </c>
      <c r="C160" s="27" t="s">
        <v>165</v>
      </c>
      <c r="D160" s="24" t="s">
        <v>269</v>
      </c>
      <c r="E160" s="17">
        <v>1720</v>
      </c>
      <c r="F160" s="17">
        <v>602</v>
      </c>
      <c r="G160" s="17">
        <v>344</v>
      </c>
      <c r="H160" s="18"/>
      <c r="I160" s="18"/>
      <c r="J160" s="18"/>
      <c r="K160" s="25" t="s">
        <v>183</v>
      </c>
    </row>
    <row r="161" spans="1:11" ht="18">
      <c r="A161" s="26"/>
      <c r="B161" s="25"/>
      <c r="C161" s="26"/>
      <c r="D161" s="26"/>
      <c r="E161" s="17">
        <v>1720</v>
      </c>
      <c r="F161" s="17">
        <v>602</v>
      </c>
      <c r="G161" s="17">
        <v>344</v>
      </c>
      <c r="H161" s="26"/>
      <c r="I161" s="26"/>
      <c r="J161" s="26"/>
      <c r="K161" s="25"/>
    </row>
    <row r="162" spans="1:11" ht="18">
      <c r="A162" s="26"/>
      <c r="B162" s="25" t="s">
        <v>123</v>
      </c>
      <c r="C162" s="26"/>
      <c r="D162" s="26"/>
      <c r="E162" s="17">
        <v>0</v>
      </c>
      <c r="F162" s="17">
        <v>0</v>
      </c>
      <c r="G162" s="37">
        <v>0</v>
      </c>
      <c r="H162" s="26"/>
      <c r="I162" s="26"/>
      <c r="J162" s="26"/>
      <c r="K162" s="25"/>
    </row>
    <row r="163" spans="1:11" ht="18">
      <c r="A163" s="26"/>
      <c r="B163" s="25"/>
      <c r="C163" s="26"/>
      <c r="D163" s="26"/>
      <c r="E163" s="17">
        <v>0</v>
      </c>
      <c r="F163" s="17">
        <v>0</v>
      </c>
      <c r="G163" s="37">
        <v>0</v>
      </c>
      <c r="H163" s="26"/>
      <c r="I163" s="26"/>
      <c r="J163" s="26"/>
      <c r="K163" s="25"/>
    </row>
    <row r="164" spans="1:11" ht="51">
      <c r="A164" s="18" t="s">
        <v>171</v>
      </c>
      <c r="B164" s="28" t="s">
        <v>283</v>
      </c>
      <c r="C164" s="27" t="s">
        <v>165</v>
      </c>
      <c r="D164" s="24" t="s">
        <v>284</v>
      </c>
      <c r="E164" s="17">
        <v>4200</v>
      </c>
      <c r="F164" s="17">
        <v>1890</v>
      </c>
      <c r="G164" s="17">
        <v>0</v>
      </c>
      <c r="H164" s="18"/>
      <c r="I164" s="18"/>
      <c r="J164" s="18"/>
      <c r="K164" s="25" t="s">
        <v>285</v>
      </c>
    </row>
    <row r="165" spans="1:11" ht="18">
      <c r="A165" s="26"/>
      <c r="B165" s="25"/>
      <c r="C165" s="26"/>
      <c r="D165" s="26"/>
      <c r="E165" s="17">
        <v>4200</v>
      </c>
      <c r="F165" s="17">
        <v>1890</v>
      </c>
      <c r="G165" s="17">
        <v>0</v>
      </c>
      <c r="H165" s="26"/>
      <c r="I165" s="26"/>
      <c r="J165" s="26"/>
      <c r="K165" s="25"/>
    </row>
    <row r="166" spans="1:11" ht="18">
      <c r="A166" s="26"/>
      <c r="B166" s="25" t="s">
        <v>123</v>
      </c>
      <c r="C166" s="26"/>
      <c r="D166" s="26"/>
      <c r="E166" s="17">
        <v>0</v>
      </c>
      <c r="F166" s="17">
        <v>0</v>
      </c>
      <c r="G166" s="37">
        <v>0</v>
      </c>
      <c r="H166" s="26"/>
      <c r="I166" s="26"/>
      <c r="J166" s="26"/>
      <c r="K166" s="25"/>
    </row>
    <row r="167" spans="1:11" ht="18">
      <c r="A167" s="26"/>
      <c r="B167" s="25"/>
      <c r="C167" s="26"/>
      <c r="D167" s="26"/>
      <c r="E167" s="17">
        <v>0</v>
      </c>
      <c r="F167" s="17">
        <v>0</v>
      </c>
      <c r="G167" s="37">
        <v>0</v>
      </c>
      <c r="H167" s="26"/>
      <c r="I167" s="26"/>
      <c r="J167" s="26"/>
      <c r="K167" s="25"/>
    </row>
    <row r="168" spans="1:11" ht="51">
      <c r="A168" s="18" t="s">
        <v>193</v>
      </c>
      <c r="B168" s="28" t="s">
        <v>286</v>
      </c>
      <c r="C168" s="27" t="s">
        <v>165</v>
      </c>
      <c r="D168" s="24" t="s">
        <v>192</v>
      </c>
      <c r="E168" s="17">
        <v>3500</v>
      </c>
      <c r="F168" s="17">
        <v>1998.5</v>
      </c>
      <c r="G168" s="17">
        <v>0</v>
      </c>
      <c r="H168" s="18"/>
      <c r="I168" s="18"/>
      <c r="J168" s="18"/>
      <c r="K168" s="25" t="s">
        <v>183</v>
      </c>
    </row>
    <row r="169" spans="1:11" ht="18">
      <c r="A169" s="26"/>
      <c r="B169" s="25"/>
      <c r="C169" s="26"/>
      <c r="D169" s="26"/>
      <c r="E169" s="17">
        <v>3500</v>
      </c>
      <c r="F169" s="17">
        <v>1998.5</v>
      </c>
      <c r="G169" s="17">
        <v>0</v>
      </c>
      <c r="H169" s="26"/>
      <c r="I169" s="26"/>
      <c r="J169" s="26"/>
      <c r="K169" s="25"/>
    </row>
    <row r="170" spans="1:11" ht="18">
      <c r="A170" s="26"/>
      <c r="B170" s="25" t="s">
        <v>123</v>
      </c>
      <c r="C170" s="26"/>
      <c r="D170" s="26"/>
      <c r="E170" s="17">
        <v>0</v>
      </c>
      <c r="F170" s="17">
        <v>0</v>
      </c>
      <c r="G170" s="37">
        <v>0</v>
      </c>
      <c r="H170" s="26"/>
      <c r="I170" s="26"/>
      <c r="J170" s="26"/>
      <c r="K170" s="25"/>
    </row>
    <row r="171" spans="1:11" ht="18">
      <c r="A171" s="26"/>
      <c r="B171" s="25"/>
      <c r="C171" s="26"/>
      <c r="D171" s="26"/>
      <c r="E171" s="17">
        <v>0</v>
      </c>
      <c r="F171" s="17">
        <v>0</v>
      </c>
      <c r="G171" s="37">
        <v>0</v>
      </c>
      <c r="H171" s="26"/>
      <c r="I171" s="26"/>
      <c r="J171" s="26"/>
      <c r="K171" s="25"/>
    </row>
    <row r="172" spans="1:11" ht="89.25">
      <c r="A172" s="18" t="s">
        <v>47</v>
      </c>
      <c r="B172" s="28" t="s">
        <v>48</v>
      </c>
      <c r="C172" s="27" t="s">
        <v>35</v>
      </c>
      <c r="D172" s="24" t="s">
        <v>46</v>
      </c>
      <c r="E172" s="17">
        <v>4800</v>
      </c>
      <c r="F172" s="17">
        <v>2400</v>
      </c>
      <c r="G172" s="17">
        <v>0</v>
      </c>
      <c r="H172" s="18"/>
      <c r="I172" s="18"/>
      <c r="J172" s="18"/>
      <c r="K172" s="25" t="s">
        <v>183</v>
      </c>
    </row>
    <row r="173" spans="1:11" ht="18">
      <c r="A173" s="26"/>
      <c r="B173" s="25"/>
      <c r="C173" s="26"/>
      <c r="D173" s="26"/>
      <c r="E173" s="17">
        <v>4800</v>
      </c>
      <c r="F173" s="17">
        <v>2400</v>
      </c>
      <c r="G173" s="17">
        <v>0</v>
      </c>
      <c r="H173" s="26"/>
      <c r="I173" s="26"/>
      <c r="J173" s="26"/>
      <c r="K173" s="25"/>
    </row>
    <row r="174" spans="1:11" ht="18">
      <c r="A174" s="26"/>
      <c r="B174" s="25" t="s">
        <v>123</v>
      </c>
      <c r="C174" s="26"/>
      <c r="D174" s="26"/>
      <c r="E174" s="17">
        <v>0</v>
      </c>
      <c r="F174" s="17">
        <v>0</v>
      </c>
      <c r="G174" s="37">
        <v>0</v>
      </c>
      <c r="H174" s="26"/>
      <c r="I174" s="26"/>
      <c r="J174" s="26"/>
      <c r="K174" s="25"/>
    </row>
    <row r="175" spans="1:11" ht="18">
      <c r="A175" s="26"/>
      <c r="B175" s="25"/>
      <c r="C175" s="26"/>
      <c r="D175" s="26"/>
      <c r="E175" s="17">
        <v>0</v>
      </c>
      <c r="F175" s="17">
        <v>0</v>
      </c>
      <c r="G175" s="37">
        <v>0</v>
      </c>
      <c r="H175" s="26"/>
      <c r="I175" s="26"/>
      <c r="J175" s="26"/>
      <c r="K175" s="25"/>
    </row>
    <row r="176" spans="1:11" ht="76.5">
      <c r="A176" s="18" t="s">
        <v>49</v>
      </c>
      <c r="B176" s="28" t="s">
        <v>50</v>
      </c>
      <c r="C176" s="27" t="s">
        <v>35</v>
      </c>
      <c r="D176" s="24" t="s">
        <v>36</v>
      </c>
      <c r="E176" s="17">
        <v>6000</v>
      </c>
      <c r="F176" s="17">
        <v>3996</v>
      </c>
      <c r="G176" s="17">
        <v>0</v>
      </c>
      <c r="H176" s="18"/>
      <c r="I176" s="18"/>
      <c r="J176" s="18"/>
      <c r="K176" s="25" t="s">
        <v>183</v>
      </c>
    </row>
    <row r="177" spans="1:11" ht="18">
      <c r="A177" s="26"/>
      <c r="B177" s="25"/>
      <c r="C177" s="26"/>
      <c r="D177" s="26"/>
      <c r="E177" s="17">
        <v>6000</v>
      </c>
      <c r="F177" s="17">
        <v>3996</v>
      </c>
      <c r="G177" s="17">
        <v>0</v>
      </c>
      <c r="H177" s="26"/>
      <c r="I177" s="26"/>
      <c r="J177" s="26"/>
      <c r="K177" s="25"/>
    </row>
    <row r="178" spans="1:11" ht="18">
      <c r="A178" s="26"/>
      <c r="B178" s="25" t="s">
        <v>123</v>
      </c>
      <c r="C178" s="26"/>
      <c r="D178" s="26"/>
      <c r="E178" s="17">
        <v>0</v>
      </c>
      <c r="F178" s="17">
        <v>0</v>
      </c>
      <c r="G178" s="37">
        <v>0</v>
      </c>
      <c r="H178" s="26"/>
      <c r="I178" s="26"/>
      <c r="J178" s="26"/>
      <c r="K178" s="25"/>
    </row>
    <row r="179" spans="1:11" ht="18">
      <c r="A179" s="26"/>
      <c r="B179" s="25"/>
      <c r="C179" s="26"/>
      <c r="D179" s="26"/>
      <c r="E179" s="17">
        <v>0</v>
      </c>
      <c r="F179" s="17">
        <v>0</v>
      </c>
      <c r="G179" s="37">
        <v>0</v>
      </c>
      <c r="H179" s="26"/>
      <c r="I179" s="26"/>
      <c r="J179" s="26"/>
      <c r="K179" s="25"/>
    </row>
    <row r="180" spans="1:11" ht="25.5">
      <c r="A180" s="18" t="s">
        <v>139</v>
      </c>
      <c r="B180" s="29" t="s">
        <v>140</v>
      </c>
      <c r="C180" s="18"/>
      <c r="D180" s="27"/>
      <c r="E180" s="17">
        <v>5000</v>
      </c>
      <c r="F180" s="17">
        <v>3000</v>
      </c>
      <c r="G180" s="17">
        <v>0</v>
      </c>
      <c r="H180" s="18"/>
      <c r="I180" s="18"/>
      <c r="J180" s="18"/>
      <c r="K180" s="20"/>
    </row>
    <row r="181" spans="1:11" ht="63.75">
      <c r="A181" s="18" t="s">
        <v>194</v>
      </c>
      <c r="B181" s="28" t="s">
        <v>287</v>
      </c>
      <c r="C181" s="27" t="s">
        <v>165</v>
      </c>
      <c r="D181" s="24" t="s">
        <v>192</v>
      </c>
      <c r="E181" s="17">
        <v>5000</v>
      </c>
      <c r="F181" s="17">
        <v>3000</v>
      </c>
      <c r="G181" s="17">
        <v>0</v>
      </c>
      <c r="H181" s="18"/>
      <c r="I181" s="18"/>
      <c r="J181" s="18"/>
      <c r="K181" s="25" t="s">
        <v>288</v>
      </c>
    </row>
    <row r="182" spans="1:11" ht="18">
      <c r="A182" s="26"/>
      <c r="B182" s="25"/>
      <c r="C182" s="26"/>
      <c r="D182" s="26"/>
      <c r="E182" s="17">
        <v>5000</v>
      </c>
      <c r="F182" s="17">
        <v>3000</v>
      </c>
      <c r="G182" s="17">
        <v>0</v>
      </c>
      <c r="H182" s="26"/>
      <c r="I182" s="26"/>
      <c r="J182" s="26"/>
      <c r="K182" s="25"/>
    </row>
    <row r="183" spans="1:11" ht="18">
      <c r="A183" s="26"/>
      <c r="B183" s="25" t="s">
        <v>123</v>
      </c>
      <c r="C183" s="26"/>
      <c r="D183" s="26"/>
      <c r="E183" s="17">
        <v>0</v>
      </c>
      <c r="F183" s="17">
        <v>0</v>
      </c>
      <c r="G183" s="37">
        <v>0</v>
      </c>
      <c r="H183" s="26"/>
      <c r="I183" s="26"/>
      <c r="J183" s="26"/>
      <c r="K183" s="25"/>
    </row>
    <row r="184" spans="1:11" ht="18">
      <c r="A184" s="26"/>
      <c r="B184" s="25"/>
      <c r="C184" s="26"/>
      <c r="D184" s="26"/>
      <c r="E184" s="17">
        <v>0</v>
      </c>
      <c r="F184" s="17">
        <v>0</v>
      </c>
      <c r="G184" s="37">
        <v>0</v>
      </c>
      <c r="H184" s="26"/>
      <c r="I184" s="26"/>
      <c r="J184" s="26"/>
      <c r="K184" s="25"/>
    </row>
    <row r="185" spans="1:11" ht="38.25">
      <c r="A185" s="18" t="s">
        <v>141</v>
      </c>
      <c r="B185" s="29" t="s">
        <v>142</v>
      </c>
      <c r="C185" s="18"/>
      <c r="D185" s="27"/>
      <c r="E185" s="17">
        <v>18320</v>
      </c>
      <c r="F185" s="17">
        <v>6443</v>
      </c>
      <c r="G185" s="17">
        <v>917.5</v>
      </c>
      <c r="H185" s="18"/>
      <c r="I185" s="18"/>
      <c r="J185" s="18"/>
      <c r="K185" s="20"/>
    </row>
    <row r="186" spans="1:11" ht="89.25">
      <c r="A186" s="18" t="s">
        <v>143</v>
      </c>
      <c r="B186" s="28" t="s">
        <v>289</v>
      </c>
      <c r="C186" s="27" t="s">
        <v>273</v>
      </c>
      <c r="D186" s="27" t="s">
        <v>126</v>
      </c>
      <c r="E186" s="17">
        <v>5370</v>
      </c>
      <c r="F186" s="17">
        <v>490</v>
      </c>
      <c r="G186" s="37">
        <v>490</v>
      </c>
      <c r="H186" s="18"/>
      <c r="I186" s="18"/>
      <c r="J186" s="18"/>
      <c r="K186" s="20" t="s">
        <v>290</v>
      </c>
    </row>
    <row r="187" spans="1:11" ht="18">
      <c r="A187" s="18"/>
      <c r="B187" s="28"/>
      <c r="C187" s="27"/>
      <c r="D187" s="27"/>
      <c r="E187" s="17">
        <v>5370</v>
      </c>
      <c r="F187" s="17">
        <v>490</v>
      </c>
      <c r="G187" s="37">
        <v>490</v>
      </c>
      <c r="H187" s="18"/>
      <c r="I187" s="18"/>
      <c r="J187" s="18"/>
      <c r="K187" s="20"/>
    </row>
    <row r="188" spans="1:11" ht="18">
      <c r="A188" s="26"/>
      <c r="B188" s="25" t="s">
        <v>123</v>
      </c>
      <c r="C188" s="26"/>
      <c r="D188" s="26"/>
      <c r="E188" s="17">
        <v>0</v>
      </c>
      <c r="F188" s="17">
        <v>0</v>
      </c>
      <c r="G188" s="37">
        <v>0</v>
      </c>
      <c r="H188" s="26"/>
      <c r="I188" s="26"/>
      <c r="J188" s="26"/>
      <c r="K188" s="25"/>
    </row>
    <row r="189" spans="1:11" ht="18">
      <c r="A189" s="26"/>
      <c r="B189" s="25" t="s">
        <v>123</v>
      </c>
      <c r="C189" s="26"/>
      <c r="D189" s="26"/>
      <c r="E189" s="17">
        <v>0</v>
      </c>
      <c r="F189" s="17">
        <v>0</v>
      </c>
      <c r="G189" s="37">
        <v>0</v>
      </c>
      <c r="H189" s="26"/>
      <c r="I189" s="26"/>
      <c r="J189" s="26"/>
      <c r="K189" s="25"/>
    </row>
    <row r="190" spans="1:11" ht="51">
      <c r="A190" s="18" t="s">
        <v>172</v>
      </c>
      <c r="B190" s="28" t="s">
        <v>291</v>
      </c>
      <c r="C190" s="27" t="s">
        <v>165</v>
      </c>
      <c r="D190" s="24" t="s">
        <v>266</v>
      </c>
      <c r="E190" s="17">
        <v>2250</v>
      </c>
      <c r="F190" s="17">
        <v>900</v>
      </c>
      <c r="G190" s="37">
        <v>427.5</v>
      </c>
      <c r="H190" s="18"/>
      <c r="I190" s="18"/>
      <c r="J190" s="18"/>
      <c r="K190" s="25" t="s">
        <v>183</v>
      </c>
    </row>
    <row r="191" spans="1:11" ht="18">
      <c r="A191" s="18"/>
      <c r="B191" s="28"/>
      <c r="C191" s="27"/>
      <c r="D191" s="27"/>
      <c r="E191" s="17">
        <v>2250</v>
      </c>
      <c r="F191" s="17">
        <v>900</v>
      </c>
      <c r="G191" s="37">
        <v>427.5</v>
      </c>
      <c r="H191" s="18"/>
      <c r="I191" s="18"/>
      <c r="J191" s="18"/>
      <c r="K191" s="20"/>
    </row>
    <row r="192" spans="1:11" ht="18">
      <c r="A192" s="26"/>
      <c r="B192" s="25" t="s">
        <v>123</v>
      </c>
      <c r="C192" s="26"/>
      <c r="D192" s="26"/>
      <c r="E192" s="17">
        <v>0</v>
      </c>
      <c r="F192" s="17">
        <v>0</v>
      </c>
      <c r="G192" s="37">
        <v>0</v>
      </c>
      <c r="H192" s="26"/>
      <c r="I192" s="26"/>
      <c r="J192" s="26"/>
      <c r="K192" s="25"/>
    </row>
    <row r="193" spans="1:11" ht="18">
      <c r="A193" s="26"/>
      <c r="B193" s="25" t="s">
        <v>123</v>
      </c>
      <c r="C193" s="26"/>
      <c r="D193" s="26"/>
      <c r="E193" s="17">
        <v>0</v>
      </c>
      <c r="F193" s="17">
        <v>0</v>
      </c>
      <c r="G193" s="37">
        <v>0</v>
      </c>
      <c r="H193" s="26"/>
      <c r="I193" s="26"/>
      <c r="J193" s="26"/>
      <c r="K193" s="25"/>
    </row>
    <row r="194" spans="1:11" ht="76.5">
      <c r="A194" s="18" t="s">
        <v>195</v>
      </c>
      <c r="B194" s="28" t="s">
        <v>292</v>
      </c>
      <c r="C194" s="27" t="s">
        <v>165</v>
      </c>
      <c r="D194" s="24" t="s">
        <v>189</v>
      </c>
      <c r="E194" s="17">
        <v>6600</v>
      </c>
      <c r="F194" s="17">
        <v>3003</v>
      </c>
      <c r="G194" s="37">
        <v>0</v>
      </c>
      <c r="H194" s="18"/>
      <c r="I194" s="18"/>
      <c r="J194" s="18"/>
      <c r="K194" s="25" t="s">
        <v>183</v>
      </c>
    </row>
    <row r="195" spans="1:11" ht="18">
      <c r="A195" s="18"/>
      <c r="B195" s="28"/>
      <c r="C195" s="27"/>
      <c r="D195" s="27"/>
      <c r="E195" s="17">
        <v>6600</v>
      </c>
      <c r="F195" s="17">
        <v>3003</v>
      </c>
      <c r="G195" s="37">
        <v>0</v>
      </c>
      <c r="H195" s="18"/>
      <c r="I195" s="18"/>
      <c r="J195" s="18"/>
      <c r="K195" s="20"/>
    </row>
    <row r="196" spans="1:11" ht="18">
      <c r="A196" s="26"/>
      <c r="B196" s="25" t="s">
        <v>123</v>
      </c>
      <c r="C196" s="26"/>
      <c r="D196" s="26"/>
      <c r="E196" s="17">
        <v>0</v>
      </c>
      <c r="F196" s="17">
        <v>0</v>
      </c>
      <c r="G196" s="37">
        <v>0</v>
      </c>
      <c r="H196" s="26"/>
      <c r="I196" s="26"/>
      <c r="J196" s="26"/>
      <c r="K196" s="25"/>
    </row>
    <row r="197" spans="1:11" ht="18">
      <c r="A197" s="26"/>
      <c r="B197" s="25" t="s">
        <v>123</v>
      </c>
      <c r="C197" s="26"/>
      <c r="D197" s="26"/>
      <c r="E197" s="17">
        <v>0</v>
      </c>
      <c r="F197" s="17">
        <v>0</v>
      </c>
      <c r="G197" s="37">
        <v>0</v>
      </c>
      <c r="H197" s="26"/>
      <c r="I197" s="26"/>
      <c r="J197" s="26"/>
      <c r="K197" s="25"/>
    </row>
    <row r="198" spans="1:11" ht="51">
      <c r="A198" s="18" t="s">
        <v>196</v>
      </c>
      <c r="B198" s="28" t="s">
        <v>293</v>
      </c>
      <c r="C198" s="27" t="s">
        <v>165</v>
      </c>
      <c r="D198" s="24" t="s">
        <v>192</v>
      </c>
      <c r="E198" s="17">
        <v>3200</v>
      </c>
      <c r="F198" s="17">
        <v>1600</v>
      </c>
      <c r="G198" s="37">
        <v>0</v>
      </c>
      <c r="H198" s="18"/>
      <c r="I198" s="18"/>
      <c r="J198" s="18"/>
      <c r="K198" s="25" t="s">
        <v>183</v>
      </c>
    </row>
    <row r="199" spans="1:11" ht="18">
      <c r="A199" s="18"/>
      <c r="B199" s="28"/>
      <c r="C199" s="27"/>
      <c r="D199" s="27"/>
      <c r="E199" s="17">
        <v>3200</v>
      </c>
      <c r="F199" s="17">
        <v>1600</v>
      </c>
      <c r="G199" s="37">
        <v>0</v>
      </c>
      <c r="H199" s="18"/>
      <c r="I199" s="18"/>
      <c r="J199" s="18"/>
      <c r="K199" s="20"/>
    </row>
    <row r="200" spans="1:11" ht="18">
      <c r="A200" s="26"/>
      <c r="B200" s="25" t="s">
        <v>123</v>
      </c>
      <c r="C200" s="26"/>
      <c r="D200" s="26"/>
      <c r="E200" s="17">
        <v>0</v>
      </c>
      <c r="F200" s="17">
        <v>0</v>
      </c>
      <c r="G200" s="37">
        <v>0</v>
      </c>
      <c r="H200" s="26"/>
      <c r="I200" s="26"/>
      <c r="J200" s="26"/>
      <c r="K200" s="25"/>
    </row>
    <row r="201" spans="1:11" ht="18">
      <c r="A201" s="26"/>
      <c r="B201" s="25" t="s">
        <v>123</v>
      </c>
      <c r="C201" s="26"/>
      <c r="D201" s="26"/>
      <c r="E201" s="17">
        <v>0</v>
      </c>
      <c r="F201" s="17">
        <v>0</v>
      </c>
      <c r="G201" s="37">
        <v>0</v>
      </c>
      <c r="H201" s="26"/>
      <c r="I201" s="26"/>
      <c r="J201" s="26"/>
      <c r="K201" s="25"/>
    </row>
    <row r="202" spans="1:11" ht="76.5">
      <c r="A202" s="18" t="s">
        <v>197</v>
      </c>
      <c r="B202" s="28" t="s">
        <v>294</v>
      </c>
      <c r="C202" s="27" t="s">
        <v>165</v>
      </c>
      <c r="D202" s="24" t="s">
        <v>192</v>
      </c>
      <c r="E202" s="17">
        <v>900</v>
      </c>
      <c r="F202" s="17">
        <v>450</v>
      </c>
      <c r="G202" s="37">
        <v>0</v>
      </c>
      <c r="H202" s="18"/>
      <c r="I202" s="18"/>
      <c r="J202" s="18"/>
      <c r="K202" s="25" t="s">
        <v>183</v>
      </c>
    </row>
    <row r="203" spans="1:11" ht="18">
      <c r="A203" s="18"/>
      <c r="B203" s="28"/>
      <c r="C203" s="27"/>
      <c r="D203" s="27"/>
      <c r="E203" s="17">
        <v>900</v>
      </c>
      <c r="F203" s="17">
        <v>450</v>
      </c>
      <c r="G203" s="37">
        <v>0</v>
      </c>
      <c r="H203" s="18"/>
      <c r="I203" s="18"/>
      <c r="J203" s="18"/>
      <c r="K203" s="20"/>
    </row>
    <row r="204" spans="1:11" ht="18">
      <c r="A204" s="26"/>
      <c r="B204" s="25" t="s">
        <v>123</v>
      </c>
      <c r="C204" s="26"/>
      <c r="D204" s="26"/>
      <c r="E204" s="17">
        <v>0</v>
      </c>
      <c r="F204" s="17">
        <v>0</v>
      </c>
      <c r="G204" s="37">
        <v>0</v>
      </c>
      <c r="H204" s="26"/>
      <c r="I204" s="26"/>
      <c r="J204" s="26"/>
      <c r="K204" s="25"/>
    </row>
    <row r="205" spans="1:11" ht="18">
      <c r="A205" s="26"/>
      <c r="B205" s="25" t="s">
        <v>123</v>
      </c>
      <c r="C205" s="26"/>
      <c r="D205" s="26"/>
      <c r="E205" s="17">
        <v>0</v>
      </c>
      <c r="F205" s="17">
        <v>0</v>
      </c>
      <c r="G205" s="37">
        <v>0</v>
      </c>
      <c r="H205" s="26"/>
      <c r="I205" s="26"/>
      <c r="J205" s="26"/>
      <c r="K205" s="25"/>
    </row>
    <row r="206" spans="1:11" ht="18">
      <c r="A206" s="18" t="s">
        <v>113</v>
      </c>
      <c r="B206" s="60" t="s">
        <v>144</v>
      </c>
      <c r="C206" s="18"/>
      <c r="D206" s="18"/>
      <c r="E206" s="17">
        <v>4000</v>
      </c>
      <c r="F206" s="17">
        <v>2500</v>
      </c>
      <c r="G206" s="17">
        <v>0</v>
      </c>
      <c r="H206" s="18"/>
      <c r="I206" s="19"/>
      <c r="J206" s="19"/>
      <c r="K206" s="38"/>
    </row>
    <row r="207" spans="1:11" ht="51">
      <c r="A207" s="18" t="s">
        <v>145</v>
      </c>
      <c r="B207" s="21" t="s">
        <v>146</v>
      </c>
      <c r="C207" s="18"/>
      <c r="D207" s="18"/>
      <c r="E207" s="17">
        <v>4000</v>
      </c>
      <c r="F207" s="17">
        <v>2500</v>
      </c>
      <c r="G207" s="17">
        <v>0</v>
      </c>
      <c r="H207" s="18"/>
      <c r="I207" s="18"/>
      <c r="J207" s="18"/>
      <c r="K207" s="20"/>
    </row>
    <row r="208" spans="1:11" ht="51">
      <c r="A208" s="18" t="s">
        <v>198</v>
      </c>
      <c r="B208" s="30" t="s">
        <v>295</v>
      </c>
      <c r="C208" s="18" t="s">
        <v>165</v>
      </c>
      <c r="D208" s="27" t="s">
        <v>130</v>
      </c>
      <c r="E208" s="17">
        <v>4000</v>
      </c>
      <c r="F208" s="17">
        <v>2500</v>
      </c>
      <c r="G208" s="17">
        <v>0</v>
      </c>
      <c r="H208" s="18"/>
      <c r="I208" s="18"/>
      <c r="J208" s="18"/>
      <c r="K208" s="20" t="s">
        <v>183</v>
      </c>
    </row>
    <row r="209" spans="1:11" ht="18">
      <c r="A209" s="18"/>
      <c r="B209" s="30"/>
      <c r="C209" s="18"/>
      <c r="D209" s="27"/>
      <c r="E209" s="17">
        <v>4000</v>
      </c>
      <c r="F209" s="17">
        <v>2500</v>
      </c>
      <c r="G209" s="17">
        <v>1500</v>
      </c>
      <c r="H209" s="18"/>
      <c r="I209" s="18"/>
      <c r="J209" s="18"/>
      <c r="K209" s="20"/>
    </row>
    <row r="210" spans="1:11" ht="18">
      <c r="A210" s="18"/>
      <c r="B210" s="29"/>
      <c r="C210" s="18"/>
      <c r="D210" s="27"/>
      <c r="E210" s="17">
        <v>0</v>
      </c>
      <c r="F210" s="17">
        <v>0</v>
      </c>
      <c r="G210" s="17">
        <v>0</v>
      </c>
      <c r="H210" s="18"/>
      <c r="I210" s="18"/>
      <c r="J210" s="18"/>
      <c r="K210" s="20"/>
    </row>
    <row r="211" spans="1:11" ht="18">
      <c r="A211" s="18"/>
      <c r="B211" s="29"/>
      <c r="C211" s="18"/>
      <c r="D211" s="27"/>
      <c r="E211" s="17">
        <v>0</v>
      </c>
      <c r="F211" s="17">
        <v>0</v>
      </c>
      <c r="G211" s="17">
        <v>0</v>
      </c>
      <c r="H211" s="18"/>
      <c r="I211" s="18"/>
      <c r="J211" s="18"/>
      <c r="K211" s="20"/>
    </row>
    <row r="212" spans="1:11" ht="25.5">
      <c r="A212" s="18" t="s">
        <v>147</v>
      </c>
      <c r="B212" s="30" t="s">
        <v>148</v>
      </c>
      <c r="C212" s="18"/>
      <c r="D212" s="27"/>
      <c r="E212" s="17">
        <v>152966.1</v>
      </c>
      <c r="F212" s="17">
        <v>93897.114</v>
      </c>
      <c r="G212" s="17">
        <v>24450.674</v>
      </c>
      <c r="H212" s="18"/>
      <c r="I212" s="19"/>
      <c r="J212" s="19"/>
      <c r="K212" s="38"/>
    </row>
    <row r="213" spans="1:11" ht="38.25">
      <c r="A213" s="18" t="s">
        <v>150</v>
      </c>
      <c r="B213" s="29" t="s">
        <v>296</v>
      </c>
      <c r="C213" s="18"/>
      <c r="D213" s="27"/>
      <c r="E213" s="17">
        <v>37880</v>
      </c>
      <c r="F213" s="17">
        <v>27994.1</v>
      </c>
      <c r="G213" s="17">
        <v>14394.1</v>
      </c>
      <c r="H213" s="18"/>
      <c r="I213" s="19"/>
      <c r="J213" s="19"/>
      <c r="K213" s="38"/>
    </row>
    <row r="214" spans="1:11" ht="89.25">
      <c r="A214" s="18" t="s">
        <v>173</v>
      </c>
      <c r="B214" s="28" t="s">
        <v>297</v>
      </c>
      <c r="C214" s="18" t="s">
        <v>165</v>
      </c>
      <c r="D214" s="24" t="s">
        <v>269</v>
      </c>
      <c r="E214" s="17">
        <v>7900</v>
      </c>
      <c r="F214" s="17">
        <v>1975</v>
      </c>
      <c r="G214" s="17">
        <v>1975</v>
      </c>
      <c r="H214" s="18"/>
      <c r="I214" s="18"/>
      <c r="J214" s="18"/>
      <c r="K214" s="25" t="s">
        <v>298</v>
      </c>
    </row>
    <row r="215" spans="1:11" ht="18">
      <c r="A215" s="18"/>
      <c r="B215" s="28"/>
      <c r="C215" s="18"/>
      <c r="D215" s="27"/>
      <c r="E215" s="17">
        <v>7900</v>
      </c>
      <c r="F215" s="17">
        <v>1975</v>
      </c>
      <c r="G215" s="17">
        <v>1975</v>
      </c>
      <c r="H215" s="18"/>
      <c r="I215" s="18"/>
      <c r="J215" s="18"/>
      <c r="K215" s="20"/>
    </row>
    <row r="216" spans="1:11" ht="18">
      <c r="A216" s="26"/>
      <c r="B216" s="25" t="s">
        <v>123</v>
      </c>
      <c r="C216" s="26"/>
      <c r="D216" s="26"/>
      <c r="E216" s="17">
        <v>0</v>
      </c>
      <c r="F216" s="17">
        <v>0</v>
      </c>
      <c r="G216" s="37">
        <v>0</v>
      </c>
      <c r="H216" s="26"/>
      <c r="I216" s="26"/>
      <c r="J216" s="26"/>
      <c r="K216" s="25"/>
    </row>
    <row r="217" spans="1:11" ht="18">
      <c r="A217" s="26"/>
      <c r="B217" s="25" t="s">
        <v>123</v>
      </c>
      <c r="C217" s="26"/>
      <c r="D217" s="26"/>
      <c r="E217" s="17">
        <v>0</v>
      </c>
      <c r="F217" s="17">
        <v>0</v>
      </c>
      <c r="G217" s="37">
        <v>0</v>
      </c>
      <c r="H217" s="26"/>
      <c r="I217" s="26"/>
      <c r="J217" s="26"/>
      <c r="K217" s="25"/>
    </row>
    <row r="218" spans="1:11" ht="51">
      <c r="A218" s="18" t="s">
        <v>199</v>
      </c>
      <c r="B218" s="28" t="s">
        <v>299</v>
      </c>
      <c r="C218" s="18" t="s">
        <v>165</v>
      </c>
      <c r="D218" s="24" t="s">
        <v>192</v>
      </c>
      <c r="E218" s="17">
        <v>3780</v>
      </c>
      <c r="F218" s="17">
        <v>1417.5</v>
      </c>
      <c r="G218" s="17">
        <v>1417.5</v>
      </c>
      <c r="H218" s="18"/>
      <c r="I218" s="18"/>
      <c r="J218" s="18"/>
      <c r="K218" s="25" t="s">
        <v>51</v>
      </c>
    </row>
    <row r="219" spans="1:11" ht="18">
      <c r="A219" s="18"/>
      <c r="B219" s="28"/>
      <c r="C219" s="18"/>
      <c r="D219" s="27"/>
      <c r="E219" s="17">
        <v>3780</v>
      </c>
      <c r="F219" s="17">
        <v>1417.5</v>
      </c>
      <c r="G219" s="17">
        <v>1417.5</v>
      </c>
      <c r="H219" s="18"/>
      <c r="I219" s="18"/>
      <c r="J219" s="18"/>
      <c r="K219" s="20"/>
    </row>
    <row r="220" spans="1:11" ht="18">
      <c r="A220" s="26"/>
      <c r="B220" s="25" t="s">
        <v>123</v>
      </c>
      <c r="C220" s="26"/>
      <c r="D220" s="26"/>
      <c r="E220" s="17">
        <v>0</v>
      </c>
      <c r="F220" s="17">
        <v>0</v>
      </c>
      <c r="G220" s="37">
        <v>0</v>
      </c>
      <c r="H220" s="26"/>
      <c r="I220" s="26"/>
      <c r="J220" s="26"/>
      <c r="K220" s="25"/>
    </row>
    <row r="221" spans="1:11" ht="18">
      <c r="A221" s="26"/>
      <c r="B221" s="25" t="s">
        <v>123</v>
      </c>
      <c r="C221" s="26"/>
      <c r="D221" s="26"/>
      <c r="E221" s="17">
        <v>0</v>
      </c>
      <c r="F221" s="17">
        <v>0</v>
      </c>
      <c r="G221" s="37">
        <v>0</v>
      </c>
      <c r="H221" s="26"/>
      <c r="I221" s="26"/>
      <c r="J221" s="26"/>
      <c r="K221" s="25"/>
    </row>
    <row r="222" spans="1:11" ht="63.75">
      <c r="A222" s="18" t="s">
        <v>200</v>
      </c>
      <c r="B222" s="28" t="s">
        <v>300</v>
      </c>
      <c r="C222" s="18" t="s">
        <v>165</v>
      </c>
      <c r="D222" s="24" t="s">
        <v>192</v>
      </c>
      <c r="E222" s="17">
        <v>3600</v>
      </c>
      <c r="F222" s="17">
        <v>2001.6</v>
      </c>
      <c r="G222" s="17">
        <v>2001.6</v>
      </c>
      <c r="H222" s="18"/>
      <c r="I222" s="18"/>
      <c r="J222" s="18"/>
      <c r="K222" s="25" t="s">
        <v>301</v>
      </c>
    </row>
    <row r="223" spans="1:11" ht="18">
      <c r="A223" s="18"/>
      <c r="B223" s="28"/>
      <c r="C223" s="18"/>
      <c r="D223" s="27"/>
      <c r="E223" s="17">
        <v>3600</v>
      </c>
      <c r="F223" s="17">
        <v>2001.6</v>
      </c>
      <c r="G223" s="17">
        <v>2001.6</v>
      </c>
      <c r="H223" s="18"/>
      <c r="I223" s="18"/>
      <c r="J223" s="18"/>
      <c r="K223" s="20"/>
    </row>
    <row r="224" spans="1:11" ht="18">
      <c r="A224" s="26"/>
      <c r="B224" s="25" t="s">
        <v>123</v>
      </c>
      <c r="C224" s="26"/>
      <c r="D224" s="26"/>
      <c r="E224" s="17">
        <v>0</v>
      </c>
      <c r="F224" s="17">
        <v>0</v>
      </c>
      <c r="G224" s="37">
        <v>0</v>
      </c>
      <c r="H224" s="26"/>
      <c r="I224" s="26"/>
      <c r="J224" s="26"/>
      <c r="K224" s="25"/>
    </row>
    <row r="225" spans="1:11" ht="18">
      <c r="A225" s="26"/>
      <c r="B225" s="25" t="s">
        <v>123</v>
      </c>
      <c r="C225" s="26"/>
      <c r="D225" s="26"/>
      <c r="E225" s="17">
        <v>0</v>
      </c>
      <c r="F225" s="17">
        <v>0</v>
      </c>
      <c r="G225" s="37">
        <v>0</v>
      </c>
      <c r="H225" s="26"/>
      <c r="I225" s="26"/>
      <c r="J225" s="26"/>
      <c r="K225" s="25"/>
    </row>
    <row r="226" spans="1:11" ht="51">
      <c r="A226" s="18" t="s">
        <v>52</v>
      </c>
      <c r="B226" s="28" t="s">
        <v>53</v>
      </c>
      <c r="C226" s="18" t="s">
        <v>54</v>
      </c>
      <c r="D226" s="24" t="s">
        <v>46</v>
      </c>
      <c r="E226" s="17">
        <v>2000</v>
      </c>
      <c r="F226" s="17">
        <v>2000</v>
      </c>
      <c r="G226" s="17">
        <v>0</v>
      </c>
      <c r="H226" s="18"/>
      <c r="I226" s="18"/>
      <c r="J226" s="18"/>
      <c r="K226" s="25" t="s">
        <v>183</v>
      </c>
    </row>
    <row r="227" spans="1:11" ht="18">
      <c r="A227" s="18"/>
      <c r="B227" s="28"/>
      <c r="C227" s="18"/>
      <c r="D227" s="27"/>
      <c r="E227" s="17">
        <v>2000</v>
      </c>
      <c r="F227" s="17">
        <v>2000</v>
      </c>
      <c r="G227" s="17">
        <v>0</v>
      </c>
      <c r="H227" s="18"/>
      <c r="I227" s="18"/>
      <c r="J227" s="18"/>
      <c r="K227" s="20"/>
    </row>
    <row r="228" spans="1:11" ht="18">
      <c r="A228" s="26"/>
      <c r="B228" s="25" t="s">
        <v>123</v>
      </c>
      <c r="C228" s="26"/>
      <c r="D228" s="26"/>
      <c r="E228" s="17">
        <v>0</v>
      </c>
      <c r="F228" s="17">
        <v>0</v>
      </c>
      <c r="G228" s="37">
        <v>0</v>
      </c>
      <c r="H228" s="26"/>
      <c r="I228" s="26"/>
      <c r="J228" s="26"/>
      <c r="K228" s="25"/>
    </row>
    <row r="229" spans="1:11" ht="18">
      <c r="A229" s="26"/>
      <c r="B229" s="25" t="s">
        <v>123</v>
      </c>
      <c r="C229" s="26"/>
      <c r="D229" s="26"/>
      <c r="E229" s="17">
        <v>0</v>
      </c>
      <c r="F229" s="17">
        <v>0</v>
      </c>
      <c r="G229" s="37">
        <v>0</v>
      </c>
      <c r="H229" s="26"/>
      <c r="I229" s="26"/>
      <c r="J229" s="26"/>
      <c r="K229" s="25"/>
    </row>
    <row r="230" spans="1:11" ht="63.75">
      <c r="A230" s="18" t="s">
        <v>55</v>
      </c>
      <c r="B230" s="28" t="s">
        <v>56</v>
      </c>
      <c r="C230" s="18" t="s">
        <v>54</v>
      </c>
      <c r="D230" s="24" t="s">
        <v>46</v>
      </c>
      <c r="E230" s="17">
        <v>2000</v>
      </c>
      <c r="F230" s="17">
        <v>2000</v>
      </c>
      <c r="G230" s="17">
        <v>1000</v>
      </c>
      <c r="H230" s="18"/>
      <c r="I230" s="18"/>
      <c r="J230" s="18"/>
      <c r="K230" s="25" t="s">
        <v>183</v>
      </c>
    </row>
    <row r="231" spans="1:11" ht="18">
      <c r="A231" s="18"/>
      <c r="B231" s="28"/>
      <c r="C231" s="18"/>
      <c r="D231" s="27"/>
      <c r="E231" s="17">
        <v>2000</v>
      </c>
      <c r="F231" s="17">
        <v>2000</v>
      </c>
      <c r="G231" s="17">
        <v>1000</v>
      </c>
      <c r="H231" s="18"/>
      <c r="I231" s="18"/>
      <c r="J231" s="18"/>
      <c r="K231" s="20"/>
    </row>
    <row r="232" spans="1:11" ht="18">
      <c r="A232" s="26"/>
      <c r="B232" s="25" t="s">
        <v>123</v>
      </c>
      <c r="C232" s="26"/>
      <c r="D232" s="26"/>
      <c r="E232" s="17">
        <v>0</v>
      </c>
      <c r="F232" s="17">
        <v>0</v>
      </c>
      <c r="G232" s="37">
        <v>0</v>
      </c>
      <c r="H232" s="26"/>
      <c r="I232" s="26"/>
      <c r="J232" s="26"/>
      <c r="K232" s="25"/>
    </row>
    <row r="233" spans="1:11" ht="18">
      <c r="A233" s="26"/>
      <c r="B233" s="25" t="s">
        <v>123</v>
      </c>
      <c r="C233" s="26"/>
      <c r="D233" s="26"/>
      <c r="E233" s="17">
        <v>0</v>
      </c>
      <c r="F233" s="17">
        <v>0</v>
      </c>
      <c r="G233" s="37">
        <v>0</v>
      </c>
      <c r="H233" s="26"/>
      <c r="I233" s="26"/>
      <c r="J233" s="26"/>
      <c r="K233" s="25"/>
    </row>
    <row r="234" spans="1:11" ht="63.75">
      <c r="A234" s="18" t="s">
        <v>57</v>
      </c>
      <c r="B234" s="28" t="s">
        <v>58</v>
      </c>
      <c r="C234" s="18" t="s">
        <v>54</v>
      </c>
      <c r="D234" s="24" t="s">
        <v>46</v>
      </c>
      <c r="E234" s="17">
        <v>5600</v>
      </c>
      <c r="F234" s="17">
        <v>5600</v>
      </c>
      <c r="G234" s="17">
        <v>2800</v>
      </c>
      <c r="H234" s="18"/>
      <c r="I234" s="18"/>
      <c r="J234" s="18"/>
      <c r="K234" s="25" t="s">
        <v>183</v>
      </c>
    </row>
    <row r="235" spans="1:11" ht="18">
      <c r="A235" s="18"/>
      <c r="B235" s="28"/>
      <c r="C235" s="18"/>
      <c r="D235" s="27"/>
      <c r="E235" s="17">
        <v>5600</v>
      </c>
      <c r="F235" s="17">
        <v>5600</v>
      </c>
      <c r="G235" s="17">
        <v>2800</v>
      </c>
      <c r="H235" s="18"/>
      <c r="I235" s="18"/>
      <c r="J235" s="18"/>
      <c r="K235" s="20"/>
    </row>
    <row r="236" spans="1:11" ht="18">
      <c r="A236" s="26"/>
      <c r="B236" s="25" t="s">
        <v>123</v>
      </c>
      <c r="C236" s="26"/>
      <c r="D236" s="26"/>
      <c r="E236" s="17">
        <v>0</v>
      </c>
      <c r="F236" s="17">
        <v>0</v>
      </c>
      <c r="G236" s="37">
        <v>0</v>
      </c>
      <c r="H236" s="26"/>
      <c r="I236" s="26"/>
      <c r="J236" s="26"/>
      <c r="K236" s="25"/>
    </row>
    <row r="237" spans="1:11" ht="18">
      <c r="A237" s="26"/>
      <c r="B237" s="25" t="s">
        <v>123</v>
      </c>
      <c r="C237" s="26"/>
      <c r="D237" s="26"/>
      <c r="E237" s="17">
        <v>0</v>
      </c>
      <c r="F237" s="17">
        <v>0</v>
      </c>
      <c r="G237" s="37">
        <v>0</v>
      </c>
      <c r="H237" s="26"/>
      <c r="I237" s="26"/>
      <c r="J237" s="26"/>
      <c r="K237" s="25"/>
    </row>
    <row r="238" spans="1:11" ht="76.5">
      <c r="A238" s="18" t="s">
        <v>59</v>
      </c>
      <c r="B238" s="28" t="s">
        <v>60</v>
      </c>
      <c r="C238" s="18" t="s">
        <v>54</v>
      </c>
      <c r="D238" s="24" t="s">
        <v>61</v>
      </c>
      <c r="E238" s="17">
        <v>3000</v>
      </c>
      <c r="F238" s="17">
        <v>3000</v>
      </c>
      <c r="G238" s="17">
        <v>1200</v>
      </c>
      <c r="H238" s="18"/>
      <c r="I238" s="18"/>
      <c r="J238" s="18"/>
      <c r="K238" s="25" t="s">
        <v>183</v>
      </c>
    </row>
    <row r="239" spans="1:11" ht="18">
      <c r="A239" s="18"/>
      <c r="B239" s="28"/>
      <c r="C239" s="18"/>
      <c r="D239" s="27"/>
      <c r="E239" s="17">
        <v>3000</v>
      </c>
      <c r="F239" s="17">
        <v>3000</v>
      </c>
      <c r="G239" s="17">
        <v>1200</v>
      </c>
      <c r="H239" s="18"/>
      <c r="I239" s="18"/>
      <c r="J239" s="18"/>
      <c r="K239" s="20"/>
    </row>
    <row r="240" spans="1:11" ht="18">
      <c r="A240" s="26"/>
      <c r="B240" s="25" t="s">
        <v>123</v>
      </c>
      <c r="C240" s="26"/>
      <c r="D240" s="26"/>
      <c r="E240" s="17">
        <v>0</v>
      </c>
      <c r="F240" s="17">
        <v>0</v>
      </c>
      <c r="G240" s="37">
        <v>0</v>
      </c>
      <c r="H240" s="26"/>
      <c r="I240" s="26"/>
      <c r="J240" s="26"/>
      <c r="K240" s="25"/>
    </row>
    <row r="241" spans="1:11" ht="18">
      <c r="A241" s="26"/>
      <c r="B241" s="25" t="s">
        <v>123</v>
      </c>
      <c r="C241" s="26"/>
      <c r="D241" s="26"/>
      <c r="E241" s="17">
        <v>0</v>
      </c>
      <c r="F241" s="17">
        <v>0</v>
      </c>
      <c r="G241" s="37">
        <v>0</v>
      </c>
      <c r="H241" s="26"/>
      <c r="I241" s="26"/>
      <c r="J241" s="26"/>
      <c r="K241" s="25"/>
    </row>
    <row r="242" spans="1:11" ht="89.25">
      <c r="A242" s="18" t="s">
        <v>62</v>
      </c>
      <c r="B242" s="28" t="s">
        <v>63</v>
      </c>
      <c r="C242" s="18" t="s">
        <v>54</v>
      </c>
      <c r="D242" s="24" t="s">
        <v>61</v>
      </c>
      <c r="E242" s="17">
        <v>10000</v>
      </c>
      <c r="F242" s="17">
        <v>10000</v>
      </c>
      <c r="G242" s="17">
        <v>4000</v>
      </c>
      <c r="H242" s="18"/>
      <c r="I242" s="18"/>
      <c r="J242" s="18"/>
      <c r="K242" s="25" t="s">
        <v>183</v>
      </c>
    </row>
    <row r="243" spans="1:11" ht="18">
      <c r="A243" s="18"/>
      <c r="B243" s="28"/>
      <c r="C243" s="18"/>
      <c r="D243" s="27"/>
      <c r="E243" s="17">
        <v>10000</v>
      </c>
      <c r="F243" s="17">
        <v>10000</v>
      </c>
      <c r="G243" s="17">
        <v>4000</v>
      </c>
      <c r="H243" s="18"/>
      <c r="I243" s="18"/>
      <c r="J243" s="18"/>
      <c r="K243" s="20"/>
    </row>
    <row r="244" spans="1:11" ht="18">
      <c r="A244" s="26"/>
      <c r="B244" s="25" t="s">
        <v>123</v>
      </c>
      <c r="C244" s="26"/>
      <c r="D244" s="26"/>
      <c r="E244" s="17">
        <v>0</v>
      </c>
      <c r="F244" s="17">
        <v>0</v>
      </c>
      <c r="G244" s="37">
        <v>0</v>
      </c>
      <c r="H244" s="26"/>
      <c r="I244" s="26"/>
      <c r="J244" s="26"/>
      <c r="K244" s="25"/>
    </row>
    <row r="245" spans="1:11" ht="18">
      <c r="A245" s="26"/>
      <c r="B245" s="25" t="s">
        <v>123</v>
      </c>
      <c r="C245" s="26"/>
      <c r="D245" s="26"/>
      <c r="E245" s="17">
        <v>0</v>
      </c>
      <c r="F245" s="17">
        <v>0</v>
      </c>
      <c r="G245" s="37">
        <v>0</v>
      </c>
      <c r="H245" s="26"/>
      <c r="I245" s="26"/>
      <c r="J245" s="26"/>
      <c r="K245" s="25"/>
    </row>
    <row r="246" spans="1:11" ht="38.25">
      <c r="A246" s="18" t="s">
        <v>152</v>
      </c>
      <c r="B246" s="67" t="s">
        <v>149</v>
      </c>
      <c r="C246" s="18"/>
      <c r="D246" s="27"/>
      <c r="E246" s="17">
        <v>18340</v>
      </c>
      <c r="F246" s="17">
        <v>8504.32</v>
      </c>
      <c r="G246" s="17">
        <v>1635.72</v>
      </c>
      <c r="H246" s="18"/>
      <c r="I246" s="18"/>
      <c r="J246" s="18"/>
      <c r="K246" s="20"/>
    </row>
    <row r="247" spans="1:11" ht="63.75">
      <c r="A247" s="18" t="s">
        <v>174</v>
      </c>
      <c r="B247" s="28" t="s">
        <v>302</v>
      </c>
      <c r="C247" s="18" t="s">
        <v>165</v>
      </c>
      <c r="D247" s="24" t="s">
        <v>269</v>
      </c>
      <c r="E247" s="17">
        <v>3800</v>
      </c>
      <c r="F247" s="17">
        <v>1425</v>
      </c>
      <c r="G247" s="17">
        <v>0</v>
      </c>
      <c r="H247" s="18"/>
      <c r="I247" s="18"/>
      <c r="J247" s="18"/>
      <c r="K247" s="25" t="s">
        <v>183</v>
      </c>
    </row>
    <row r="248" spans="1:11" ht="18">
      <c r="A248" s="18"/>
      <c r="B248" s="28"/>
      <c r="C248" s="18"/>
      <c r="D248" s="27"/>
      <c r="E248" s="17">
        <v>3800</v>
      </c>
      <c r="F248" s="17">
        <v>1425</v>
      </c>
      <c r="G248" s="17">
        <v>0</v>
      </c>
      <c r="H248" s="18"/>
      <c r="I248" s="18"/>
      <c r="J248" s="18"/>
      <c r="K248" s="20"/>
    </row>
    <row r="249" spans="1:11" ht="18">
      <c r="A249" s="18"/>
      <c r="B249" s="28"/>
      <c r="C249" s="18"/>
      <c r="D249" s="27"/>
      <c r="E249" s="17">
        <v>0</v>
      </c>
      <c r="F249" s="17">
        <v>0</v>
      </c>
      <c r="G249" s="17">
        <v>0</v>
      </c>
      <c r="H249" s="18"/>
      <c r="I249" s="18"/>
      <c r="J249" s="18"/>
      <c r="K249" s="20"/>
    </row>
    <row r="250" spans="1:11" ht="18">
      <c r="A250" s="26"/>
      <c r="B250" s="25" t="s">
        <v>123</v>
      </c>
      <c r="C250" s="26"/>
      <c r="D250" s="26"/>
      <c r="E250" s="17">
        <v>0</v>
      </c>
      <c r="F250" s="17">
        <v>0</v>
      </c>
      <c r="G250" s="37">
        <v>0</v>
      </c>
      <c r="H250" s="26"/>
      <c r="I250" s="26"/>
      <c r="J250" s="26"/>
      <c r="K250" s="25"/>
    </row>
    <row r="251" spans="1:11" ht="51">
      <c r="A251" s="18" t="s">
        <v>175</v>
      </c>
      <c r="B251" s="28" t="s">
        <v>303</v>
      </c>
      <c r="C251" s="18" t="s">
        <v>165</v>
      </c>
      <c r="D251" s="24" t="s">
        <v>266</v>
      </c>
      <c r="E251" s="17">
        <v>2300</v>
      </c>
      <c r="F251" s="17">
        <v>1380</v>
      </c>
      <c r="G251" s="17">
        <v>690</v>
      </c>
      <c r="H251" s="18"/>
      <c r="I251" s="18"/>
      <c r="J251" s="18"/>
      <c r="K251" s="25" t="s">
        <v>183</v>
      </c>
    </row>
    <row r="252" spans="1:11" ht="18">
      <c r="A252" s="18"/>
      <c r="B252" s="28"/>
      <c r="C252" s="18"/>
      <c r="D252" s="27"/>
      <c r="E252" s="17">
        <v>2300</v>
      </c>
      <c r="F252" s="17">
        <v>1380</v>
      </c>
      <c r="G252" s="17">
        <v>690</v>
      </c>
      <c r="H252" s="18"/>
      <c r="I252" s="18"/>
      <c r="J252" s="18"/>
      <c r="K252" s="20"/>
    </row>
    <row r="253" spans="1:11" ht="18">
      <c r="A253" s="18"/>
      <c r="B253" s="28"/>
      <c r="C253" s="18"/>
      <c r="D253" s="27"/>
      <c r="E253" s="17">
        <v>0</v>
      </c>
      <c r="F253" s="17">
        <v>0</v>
      </c>
      <c r="G253" s="17">
        <v>0</v>
      </c>
      <c r="H253" s="18"/>
      <c r="I253" s="18"/>
      <c r="J253" s="18"/>
      <c r="K253" s="20"/>
    </row>
    <row r="254" spans="1:11" ht="18">
      <c r="A254" s="26"/>
      <c r="B254" s="25" t="s">
        <v>123</v>
      </c>
      <c r="C254" s="26"/>
      <c r="D254" s="26"/>
      <c r="E254" s="17">
        <v>0</v>
      </c>
      <c r="F254" s="17">
        <v>0</v>
      </c>
      <c r="G254" s="37">
        <v>0</v>
      </c>
      <c r="H254" s="26"/>
      <c r="I254" s="26"/>
      <c r="J254" s="26"/>
      <c r="K254" s="25"/>
    </row>
    <row r="255" spans="1:11" ht="51">
      <c r="A255" s="18" t="s">
        <v>201</v>
      </c>
      <c r="B255" s="28" t="s">
        <v>304</v>
      </c>
      <c r="C255" s="18" t="s">
        <v>165</v>
      </c>
      <c r="D255" s="24" t="s">
        <v>192</v>
      </c>
      <c r="E255" s="17">
        <v>5400</v>
      </c>
      <c r="F255" s="17">
        <v>3153.6</v>
      </c>
      <c r="G255" s="17">
        <v>0</v>
      </c>
      <c r="H255" s="18"/>
      <c r="I255" s="18"/>
      <c r="J255" s="18"/>
      <c r="K255" s="25" t="s">
        <v>183</v>
      </c>
    </row>
    <row r="256" spans="1:11" ht="18">
      <c r="A256" s="18"/>
      <c r="B256" s="28"/>
      <c r="C256" s="18"/>
      <c r="D256" s="27"/>
      <c r="E256" s="17">
        <v>5400</v>
      </c>
      <c r="F256" s="17">
        <v>3153.6</v>
      </c>
      <c r="G256" s="17">
        <v>0</v>
      </c>
      <c r="H256" s="18"/>
      <c r="I256" s="18"/>
      <c r="J256" s="18"/>
      <c r="K256" s="20"/>
    </row>
    <row r="257" spans="1:11" ht="18">
      <c r="A257" s="18"/>
      <c r="B257" s="28"/>
      <c r="C257" s="18"/>
      <c r="D257" s="27"/>
      <c r="E257" s="17">
        <v>0</v>
      </c>
      <c r="F257" s="17">
        <v>0</v>
      </c>
      <c r="G257" s="17">
        <v>0</v>
      </c>
      <c r="H257" s="18"/>
      <c r="I257" s="18"/>
      <c r="J257" s="18"/>
      <c r="K257" s="20"/>
    </row>
    <row r="258" spans="1:11" ht="18">
      <c r="A258" s="26"/>
      <c r="B258" s="25" t="s">
        <v>123</v>
      </c>
      <c r="C258" s="26"/>
      <c r="D258" s="26"/>
      <c r="E258" s="17">
        <v>0</v>
      </c>
      <c r="F258" s="17">
        <v>0</v>
      </c>
      <c r="G258" s="37">
        <v>0</v>
      </c>
      <c r="H258" s="26"/>
      <c r="I258" s="26"/>
      <c r="J258" s="26"/>
      <c r="K258" s="25"/>
    </row>
    <row r="259" spans="1:11" ht="102">
      <c r="A259" s="18" t="s">
        <v>202</v>
      </c>
      <c r="B259" s="28" t="s">
        <v>305</v>
      </c>
      <c r="C259" s="18" t="s">
        <v>165</v>
      </c>
      <c r="D259" s="24" t="s">
        <v>192</v>
      </c>
      <c r="E259" s="17">
        <v>2840</v>
      </c>
      <c r="F259" s="17">
        <v>945.72</v>
      </c>
      <c r="G259" s="17">
        <v>945.72</v>
      </c>
      <c r="H259" s="18"/>
      <c r="I259" s="18"/>
      <c r="J259" s="18"/>
      <c r="K259" s="25" t="s">
        <v>64</v>
      </c>
    </row>
    <row r="260" spans="1:11" ht="18">
      <c r="A260" s="18"/>
      <c r="B260" s="28"/>
      <c r="C260" s="18"/>
      <c r="D260" s="27"/>
      <c r="E260" s="17">
        <v>2840</v>
      </c>
      <c r="F260" s="17">
        <v>945.72</v>
      </c>
      <c r="G260" s="17">
        <v>945.72</v>
      </c>
      <c r="H260" s="18"/>
      <c r="I260" s="18"/>
      <c r="J260" s="18"/>
      <c r="K260" s="20"/>
    </row>
    <row r="261" spans="1:11" ht="18">
      <c r="A261" s="18"/>
      <c r="B261" s="28"/>
      <c r="C261" s="18"/>
      <c r="D261" s="27"/>
      <c r="E261" s="17">
        <v>0</v>
      </c>
      <c r="F261" s="17">
        <v>0</v>
      </c>
      <c r="G261" s="17">
        <v>0</v>
      </c>
      <c r="H261" s="18"/>
      <c r="I261" s="18"/>
      <c r="J261" s="18"/>
      <c r="K261" s="20"/>
    </row>
    <row r="262" spans="1:11" ht="18">
      <c r="A262" s="26"/>
      <c r="B262" s="25" t="s">
        <v>123</v>
      </c>
      <c r="C262" s="26"/>
      <c r="D262" s="26"/>
      <c r="E262" s="17">
        <v>0</v>
      </c>
      <c r="F262" s="17">
        <v>0</v>
      </c>
      <c r="G262" s="37">
        <v>0</v>
      </c>
      <c r="H262" s="26"/>
      <c r="I262" s="26"/>
      <c r="J262" s="26"/>
      <c r="K262" s="25"/>
    </row>
    <row r="263" spans="1:11" ht="63.75">
      <c r="A263" s="18" t="s">
        <v>65</v>
      </c>
      <c r="B263" s="28" t="s">
        <v>66</v>
      </c>
      <c r="C263" s="18" t="s">
        <v>35</v>
      </c>
      <c r="D263" s="24" t="s">
        <v>46</v>
      </c>
      <c r="E263" s="17">
        <v>4000</v>
      </c>
      <c r="F263" s="17">
        <v>1600</v>
      </c>
      <c r="G263" s="17">
        <v>0</v>
      </c>
      <c r="H263" s="18"/>
      <c r="I263" s="18"/>
      <c r="J263" s="18"/>
      <c r="K263" s="25" t="s">
        <v>183</v>
      </c>
    </row>
    <row r="264" spans="1:11" ht="18">
      <c r="A264" s="18"/>
      <c r="B264" s="28"/>
      <c r="C264" s="18"/>
      <c r="D264" s="27"/>
      <c r="E264" s="17">
        <v>4000</v>
      </c>
      <c r="F264" s="17">
        <v>1600</v>
      </c>
      <c r="G264" s="17">
        <v>0</v>
      </c>
      <c r="H264" s="18"/>
      <c r="I264" s="18"/>
      <c r="J264" s="18"/>
      <c r="K264" s="20"/>
    </row>
    <row r="265" spans="1:11" ht="18">
      <c r="A265" s="18"/>
      <c r="B265" s="28"/>
      <c r="C265" s="18"/>
      <c r="D265" s="27"/>
      <c r="E265" s="17">
        <v>0</v>
      </c>
      <c r="F265" s="17">
        <v>0</v>
      </c>
      <c r="G265" s="17">
        <v>0</v>
      </c>
      <c r="H265" s="18"/>
      <c r="I265" s="18"/>
      <c r="J265" s="18"/>
      <c r="K265" s="20"/>
    </row>
    <row r="266" spans="1:11" ht="18">
      <c r="A266" s="26"/>
      <c r="B266" s="25" t="s">
        <v>123</v>
      </c>
      <c r="C266" s="26"/>
      <c r="D266" s="26"/>
      <c r="E266" s="17">
        <v>0</v>
      </c>
      <c r="F266" s="17">
        <v>0</v>
      </c>
      <c r="G266" s="37">
        <v>0</v>
      </c>
      <c r="H266" s="26"/>
      <c r="I266" s="26"/>
      <c r="J266" s="26"/>
      <c r="K266" s="25"/>
    </row>
    <row r="267" spans="1:11" ht="38.25">
      <c r="A267" s="26" t="s">
        <v>154</v>
      </c>
      <c r="B267" s="66" t="s">
        <v>151</v>
      </c>
      <c r="C267" s="26"/>
      <c r="D267" s="26"/>
      <c r="E267" s="17">
        <v>21799</v>
      </c>
      <c r="F267" s="17">
        <v>11537.9</v>
      </c>
      <c r="G267" s="17">
        <v>1291</v>
      </c>
      <c r="H267" s="26"/>
      <c r="I267" s="26"/>
      <c r="J267" s="26"/>
      <c r="K267" s="25"/>
    </row>
    <row r="268" spans="1:11" ht="63.75">
      <c r="A268" s="18" t="s">
        <v>176</v>
      </c>
      <c r="B268" s="28" t="s">
        <v>306</v>
      </c>
      <c r="C268" s="18" t="s">
        <v>165</v>
      </c>
      <c r="D268" s="24" t="s">
        <v>269</v>
      </c>
      <c r="E268" s="17">
        <v>2700</v>
      </c>
      <c r="F268" s="17">
        <v>1350</v>
      </c>
      <c r="G268" s="17">
        <v>891</v>
      </c>
      <c r="H268" s="18"/>
      <c r="I268" s="18"/>
      <c r="J268" s="18"/>
      <c r="K268" s="25" t="s">
        <v>307</v>
      </c>
    </row>
    <row r="269" spans="1:11" ht="18">
      <c r="A269" s="18"/>
      <c r="B269" s="28"/>
      <c r="C269" s="18"/>
      <c r="D269" s="27"/>
      <c r="E269" s="17">
        <v>2700</v>
      </c>
      <c r="F269" s="17">
        <v>1350</v>
      </c>
      <c r="G269" s="17">
        <v>891</v>
      </c>
      <c r="H269" s="18"/>
      <c r="I269" s="18"/>
      <c r="J269" s="18"/>
      <c r="K269" s="20"/>
    </row>
    <row r="270" spans="1:11" ht="18">
      <c r="A270" s="26"/>
      <c r="B270" s="25" t="s">
        <v>123</v>
      </c>
      <c r="C270" s="26"/>
      <c r="D270" s="26"/>
      <c r="E270" s="17">
        <v>0</v>
      </c>
      <c r="F270" s="17">
        <v>0</v>
      </c>
      <c r="G270" s="37">
        <v>0</v>
      </c>
      <c r="H270" s="26"/>
      <c r="I270" s="26"/>
      <c r="J270" s="26"/>
      <c r="K270" s="25"/>
    </row>
    <row r="271" spans="1:11" ht="18">
      <c r="A271" s="26"/>
      <c r="B271" s="25" t="s">
        <v>123</v>
      </c>
      <c r="C271" s="26"/>
      <c r="D271" s="26"/>
      <c r="E271" s="17">
        <v>0</v>
      </c>
      <c r="F271" s="17">
        <v>0</v>
      </c>
      <c r="G271" s="37">
        <v>0</v>
      </c>
      <c r="H271" s="26"/>
      <c r="I271" s="26"/>
      <c r="J271" s="26"/>
      <c r="K271" s="25"/>
    </row>
    <row r="272" spans="1:11" ht="38.25">
      <c r="A272" s="18" t="s">
        <v>177</v>
      </c>
      <c r="B272" s="28" t="s">
        <v>308</v>
      </c>
      <c r="C272" s="18" t="s">
        <v>165</v>
      </c>
      <c r="D272" s="24" t="s">
        <v>269</v>
      </c>
      <c r="E272" s="17">
        <v>1400</v>
      </c>
      <c r="F272" s="17">
        <v>467.6</v>
      </c>
      <c r="G272" s="17">
        <v>0</v>
      </c>
      <c r="H272" s="18"/>
      <c r="I272" s="18"/>
      <c r="J272" s="18"/>
      <c r="K272" s="25" t="s">
        <v>183</v>
      </c>
    </row>
    <row r="273" spans="1:11" ht="18">
      <c r="A273" s="18"/>
      <c r="B273" s="28"/>
      <c r="C273" s="18"/>
      <c r="D273" s="27"/>
      <c r="E273" s="17">
        <v>1400</v>
      </c>
      <c r="F273" s="17">
        <v>467.6</v>
      </c>
      <c r="G273" s="17">
        <v>0</v>
      </c>
      <c r="H273" s="18"/>
      <c r="I273" s="18"/>
      <c r="J273" s="18"/>
      <c r="K273" s="20"/>
    </row>
    <row r="274" spans="1:11" ht="18">
      <c r="A274" s="26"/>
      <c r="B274" s="25" t="s">
        <v>123</v>
      </c>
      <c r="C274" s="26"/>
      <c r="D274" s="26"/>
      <c r="E274" s="17">
        <v>0</v>
      </c>
      <c r="F274" s="17">
        <v>0</v>
      </c>
      <c r="G274" s="37">
        <v>0</v>
      </c>
      <c r="H274" s="26"/>
      <c r="I274" s="26"/>
      <c r="J274" s="26"/>
      <c r="K274" s="25"/>
    </row>
    <row r="275" spans="1:11" s="40" customFormat="1" ht="18">
      <c r="A275" s="26"/>
      <c r="B275" s="25" t="s">
        <v>123</v>
      </c>
      <c r="C275" s="26"/>
      <c r="D275" s="26"/>
      <c r="E275" s="17">
        <v>0</v>
      </c>
      <c r="F275" s="17">
        <v>0</v>
      </c>
      <c r="G275" s="37">
        <v>0</v>
      </c>
      <c r="H275" s="26"/>
      <c r="I275" s="26"/>
      <c r="J275" s="26"/>
      <c r="K275" s="25"/>
    </row>
    <row r="276" spans="1:11" ht="89.25">
      <c r="A276" s="18" t="s">
        <v>203</v>
      </c>
      <c r="B276" s="28" t="s">
        <v>309</v>
      </c>
      <c r="C276" s="18" t="s">
        <v>165</v>
      </c>
      <c r="D276" s="24" t="s">
        <v>192</v>
      </c>
      <c r="E276" s="17">
        <v>3300</v>
      </c>
      <c r="F276" s="17">
        <v>1419</v>
      </c>
      <c r="G276" s="17">
        <v>0</v>
      </c>
      <c r="H276" s="18"/>
      <c r="I276" s="18"/>
      <c r="J276" s="18"/>
      <c r="K276" s="25" t="s">
        <v>183</v>
      </c>
    </row>
    <row r="277" spans="1:11" ht="18">
      <c r="A277" s="18"/>
      <c r="B277" s="28"/>
      <c r="C277" s="18"/>
      <c r="D277" s="27"/>
      <c r="E277" s="17">
        <v>3300</v>
      </c>
      <c r="F277" s="17">
        <v>1419</v>
      </c>
      <c r="G277" s="17">
        <v>0</v>
      </c>
      <c r="H277" s="18"/>
      <c r="I277" s="18"/>
      <c r="J277" s="18"/>
      <c r="K277" s="20"/>
    </row>
    <row r="278" spans="1:11" ht="18">
      <c r="A278" s="26"/>
      <c r="B278" s="25" t="s">
        <v>123</v>
      </c>
      <c r="C278" s="26"/>
      <c r="D278" s="26"/>
      <c r="E278" s="17">
        <v>0</v>
      </c>
      <c r="F278" s="17">
        <v>0</v>
      </c>
      <c r="G278" s="37">
        <v>0</v>
      </c>
      <c r="H278" s="26"/>
      <c r="I278" s="26"/>
      <c r="J278" s="26"/>
      <c r="K278" s="25"/>
    </row>
    <row r="279" spans="1:11" ht="18">
      <c r="A279" s="26"/>
      <c r="B279" s="25" t="s">
        <v>123</v>
      </c>
      <c r="C279" s="26"/>
      <c r="D279" s="26"/>
      <c r="E279" s="17">
        <v>0</v>
      </c>
      <c r="F279" s="17">
        <v>0</v>
      </c>
      <c r="G279" s="37">
        <v>0</v>
      </c>
      <c r="H279" s="26"/>
      <c r="I279" s="26"/>
      <c r="J279" s="26"/>
      <c r="K279" s="25"/>
    </row>
    <row r="280" spans="1:11" ht="76.5">
      <c r="A280" s="18" t="s">
        <v>204</v>
      </c>
      <c r="B280" s="28" t="s">
        <v>310</v>
      </c>
      <c r="C280" s="18" t="s">
        <v>165</v>
      </c>
      <c r="D280" s="24" t="s">
        <v>189</v>
      </c>
      <c r="E280" s="17">
        <v>2000</v>
      </c>
      <c r="F280" s="17">
        <v>800</v>
      </c>
      <c r="G280" s="17">
        <v>400</v>
      </c>
      <c r="H280" s="18"/>
      <c r="I280" s="18"/>
      <c r="J280" s="18"/>
      <c r="K280" s="25" t="s">
        <v>183</v>
      </c>
    </row>
    <row r="281" spans="1:11" ht="18">
      <c r="A281" s="18"/>
      <c r="B281" s="28"/>
      <c r="C281" s="18"/>
      <c r="D281" s="27"/>
      <c r="E281" s="17">
        <v>2000</v>
      </c>
      <c r="F281" s="17">
        <v>800</v>
      </c>
      <c r="G281" s="17">
        <v>400</v>
      </c>
      <c r="H281" s="18"/>
      <c r="I281" s="18"/>
      <c r="J281" s="18"/>
      <c r="K281" s="20"/>
    </row>
    <row r="282" spans="1:11" ht="18">
      <c r="A282" s="26"/>
      <c r="B282" s="25" t="s">
        <v>123</v>
      </c>
      <c r="C282" s="26"/>
      <c r="D282" s="26"/>
      <c r="E282" s="17">
        <v>0</v>
      </c>
      <c r="F282" s="17">
        <v>0</v>
      </c>
      <c r="G282" s="37">
        <v>0</v>
      </c>
      <c r="H282" s="26"/>
      <c r="I282" s="26"/>
      <c r="J282" s="26"/>
      <c r="K282" s="25"/>
    </row>
    <row r="283" spans="1:11" ht="18">
      <c r="A283" s="26"/>
      <c r="B283" s="25" t="s">
        <v>123</v>
      </c>
      <c r="C283" s="26"/>
      <c r="D283" s="26"/>
      <c r="E283" s="17">
        <v>0</v>
      </c>
      <c r="F283" s="17">
        <v>0</v>
      </c>
      <c r="G283" s="37">
        <v>0</v>
      </c>
      <c r="H283" s="26"/>
      <c r="I283" s="26"/>
      <c r="J283" s="26"/>
      <c r="K283" s="25"/>
    </row>
    <row r="284" spans="1:11" ht="63.75">
      <c r="A284" s="18" t="s">
        <v>67</v>
      </c>
      <c r="B284" s="28" t="s">
        <v>68</v>
      </c>
      <c r="C284" s="18" t="s">
        <v>35</v>
      </c>
      <c r="D284" s="24" t="s">
        <v>61</v>
      </c>
      <c r="E284" s="17">
        <v>3000</v>
      </c>
      <c r="F284" s="17">
        <v>2001</v>
      </c>
      <c r="G284" s="17">
        <v>0</v>
      </c>
      <c r="H284" s="18"/>
      <c r="I284" s="18"/>
      <c r="J284" s="18"/>
      <c r="K284" s="25" t="s">
        <v>183</v>
      </c>
    </row>
    <row r="285" spans="1:11" ht="18">
      <c r="A285" s="18"/>
      <c r="B285" s="28"/>
      <c r="C285" s="18"/>
      <c r="D285" s="27"/>
      <c r="E285" s="17">
        <v>3000</v>
      </c>
      <c r="F285" s="17">
        <v>2001</v>
      </c>
      <c r="G285" s="17">
        <v>0</v>
      </c>
      <c r="H285" s="18"/>
      <c r="I285" s="18"/>
      <c r="J285" s="18"/>
      <c r="K285" s="20"/>
    </row>
    <row r="286" spans="1:11" ht="18">
      <c r="A286" s="26"/>
      <c r="B286" s="25" t="s">
        <v>123</v>
      </c>
      <c r="C286" s="26"/>
      <c r="D286" s="26"/>
      <c r="E286" s="17">
        <v>0</v>
      </c>
      <c r="F286" s="17">
        <v>0</v>
      </c>
      <c r="G286" s="37">
        <v>0</v>
      </c>
      <c r="H286" s="26"/>
      <c r="I286" s="26"/>
      <c r="J286" s="26"/>
      <c r="K286" s="25"/>
    </row>
    <row r="287" spans="1:11" ht="18">
      <c r="A287" s="26"/>
      <c r="B287" s="25" t="s">
        <v>123</v>
      </c>
      <c r="C287" s="26"/>
      <c r="D287" s="26"/>
      <c r="E287" s="17">
        <v>0</v>
      </c>
      <c r="F287" s="17">
        <v>0</v>
      </c>
      <c r="G287" s="37">
        <v>0</v>
      </c>
      <c r="H287" s="26"/>
      <c r="I287" s="26"/>
      <c r="J287" s="26"/>
      <c r="K287" s="25"/>
    </row>
    <row r="288" spans="1:11" ht="76.5">
      <c r="A288" s="18" t="s">
        <v>69</v>
      </c>
      <c r="B288" s="28" t="s">
        <v>70</v>
      </c>
      <c r="C288" s="18" t="s">
        <v>35</v>
      </c>
      <c r="D288" s="24" t="s">
        <v>61</v>
      </c>
      <c r="E288" s="17">
        <v>3799</v>
      </c>
      <c r="F288" s="17">
        <v>1899.5</v>
      </c>
      <c r="G288" s="17">
        <v>0</v>
      </c>
      <c r="H288" s="18"/>
      <c r="I288" s="18"/>
      <c r="J288" s="18"/>
      <c r="K288" s="25" t="s">
        <v>183</v>
      </c>
    </row>
    <row r="289" spans="1:11" ht="18">
      <c r="A289" s="18"/>
      <c r="B289" s="28"/>
      <c r="C289" s="18"/>
      <c r="D289" s="27"/>
      <c r="E289" s="17">
        <v>3799</v>
      </c>
      <c r="F289" s="17">
        <v>1899.5</v>
      </c>
      <c r="G289" s="17">
        <v>0</v>
      </c>
      <c r="H289" s="18"/>
      <c r="I289" s="18"/>
      <c r="J289" s="18"/>
      <c r="K289" s="20"/>
    </row>
    <row r="290" spans="1:11" ht="18">
      <c r="A290" s="26"/>
      <c r="B290" s="25" t="s">
        <v>123</v>
      </c>
      <c r="C290" s="26"/>
      <c r="D290" s="26"/>
      <c r="E290" s="17">
        <v>0</v>
      </c>
      <c r="F290" s="17">
        <v>0</v>
      </c>
      <c r="G290" s="37">
        <v>0</v>
      </c>
      <c r="H290" s="26"/>
      <c r="I290" s="26"/>
      <c r="J290" s="26"/>
      <c r="K290" s="25"/>
    </row>
    <row r="291" spans="1:11" ht="18">
      <c r="A291" s="26"/>
      <c r="B291" s="25" t="s">
        <v>123</v>
      </c>
      <c r="C291" s="26"/>
      <c r="D291" s="26"/>
      <c r="E291" s="17">
        <v>0</v>
      </c>
      <c r="F291" s="17">
        <v>0</v>
      </c>
      <c r="G291" s="37">
        <v>0</v>
      </c>
      <c r="H291" s="26"/>
      <c r="I291" s="26"/>
      <c r="J291" s="26"/>
      <c r="K291" s="25"/>
    </row>
    <row r="292" spans="1:11" ht="76.5">
      <c r="A292" s="18" t="s">
        <v>71</v>
      </c>
      <c r="B292" s="28" t="s">
        <v>72</v>
      </c>
      <c r="C292" s="18" t="s">
        <v>35</v>
      </c>
      <c r="D292" s="24" t="s">
        <v>46</v>
      </c>
      <c r="E292" s="17">
        <v>5600</v>
      </c>
      <c r="F292" s="17">
        <v>3600.8</v>
      </c>
      <c r="G292" s="17">
        <v>0</v>
      </c>
      <c r="H292" s="18"/>
      <c r="I292" s="18"/>
      <c r="J292" s="18"/>
      <c r="K292" s="25" t="s">
        <v>183</v>
      </c>
    </row>
    <row r="293" spans="1:11" ht="18">
      <c r="A293" s="18"/>
      <c r="B293" s="28"/>
      <c r="C293" s="18"/>
      <c r="D293" s="27"/>
      <c r="E293" s="17">
        <v>5600</v>
      </c>
      <c r="F293" s="17">
        <v>3600.8</v>
      </c>
      <c r="G293" s="17">
        <v>0</v>
      </c>
      <c r="H293" s="18"/>
      <c r="I293" s="18"/>
      <c r="J293" s="18"/>
      <c r="K293" s="20"/>
    </row>
    <row r="294" spans="1:11" ht="18">
      <c r="A294" s="26"/>
      <c r="B294" s="25" t="s">
        <v>123</v>
      </c>
      <c r="C294" s="26"/>
      <c r="D294" s="26"/>
      <c r="E294" s="17">
        <v>0</v>
      </c>
      <c r="F294" s="17">
        <v>0</v>
      </c>
      <c r="G294" s="37">
        <v>0</v>
      </c>
      <c r="H294" s="26"/>
      <c r="I294" s="26"/>
      <c r="J294" s="26"/>
      <c r="K294" s="25"/>
    </row>
    <row r="295" spans="1:11" ht="18">
      <c r="A295" s="26"/>
      <c r="B295" s="25" t="s">
        <v>123</v>
      </c>
      <c r="C295" s="26"/>
      <c r="D295" s="26"/>
      <c r="E295" s="17">
        <v>0</v>
      </c>
      <c r="F295" s="17">
        <v>0</v>
      </c>
      <c r="G295" s="37">
        <v>0</v>
      </c>
      <c r="H295" s="26"/>
      <c r="I295" s="26"/>
      <c r="J295" s="26"/>
      <c r="K295" s="25"/>
    </row>
    <row r="296" spans="1:11" ht="38.25">
      <c r="A296" s="18" t="s">
        <v>155</v>
      </c>
      <c r="B296" s="29" t="s">
        <v>153</v>
      </c>
      <c r="C296" s="18"/>
      <c r="D296" s="27"/>
      <c r="E296" s="17">
        <v>13890</v>
      </c>
      <c r="F296" s="17">
        <v>6534</v>
      </c>
      <c r="G296" s="17">
        <v>488.4</v>
      </c>
      <c r="H296" s="18"/>
      <c r="I296" s="18"/>
      <c r="J296" s="18"/>
      <c r="K296" s="20"/>
    </row>
    <row r="297" spans="1:11" ht="76.5">
      <c r="A297" s="18" t="s">
        <v>205</v>
      </c>
      <c r="B297" s="28" t="s">
        <v>311</v>
      </c>
      <c r="C297" s="18" t="s">
        <v>165</v>
      </c>
      <c r="D297" s="24" t="s">
        <v>192</v>
      </c>
      <c r="E297" s="31">
        <v>1620</v>
      </c>
      <c r="F297" s="31">
        <v>810</v>
      </c>
      <c r="G297" s="31">
        <v>0</v>
      </c>
      <c r="H297" s="18"/>
      <c r="I297" s="18"/>
      <c r="J297" s="18"/>
      <c r="K297" s="25" t="s">
        <v>183</v>
      </c>
    </row>
    <row r="298" spans="1:11" ht="18">
      <c r="A298" s="18"/>
      <c r="B298" s="28"/>
      <c r="C298" s="18"/>
      <c r="D298" s="27"/>
      <c r="E298" s="31">
        <v>1620</v>
      </c>
      <c r="F298" s="31">
        <v>810</v>
      </c>
      <c r="G298" s="31">
        <v>0</v>
      </c>
      <c r="H298" s="18"/>
      <c r="I298" s="18"/>
      <c r="J298" s="18"/>
      <c r="K298" s="20"/>
    </row>
    <row r="299" spans="1:11" ht="18">
      <c r="A299" s="26"/>
      <c r="B299" s="25" t="s">
        <v>123</v>
      </c>
      <c r="C299" s="26"/>
      <c r="D299" s="26"/>
      <c r="E299" s="17">
        <v>0</v>
      </c>
      <c r="F299" s="17">
        <v>0</v>
      </c>
      <c r="G299" s="37">
        <v>0</v>
      </c>
      <c r="H299" s="26"/>
      <c r="I299" s="26"/>
      <c r="J299" s="26"/>
      <c r="K299" s="25"/>
    </row>
    <row r="300" spans="1:11" ht="18">
      <c r="A300" s="26"/>
      <c r="B300" s="25" t="s">
        <v>123</v>
      </c>
      <c r="C300" s="26"/>
      <c r="D300" s="26"/>
      <c r="E300" s="17">
        <v>0</v>
      </c>
      <c r="F300" s="17">
        <v>0</v>
      </c>
      <c r="G300" s="37">
        <v>0</v>
      </c>
      <c r="H300" s="26"/>
      <c r="I300" s="26"/>
      <c r="J300" s="26"/>
      <c r="K300" s="25"/>
    </row>
    <row r="301" spans="1:11" ht="51">
      <c r="A301" s="18" t="s">
        <v>206</v>
      </c>
      <c r="B301" s="28" t="s">
        <v>73</v>
      </c>
      <c r="C301" s="18" t="s">
        <v>165</v>
      </c>
      <c r="D301" s="24" t="s">
        <v>192</v>
      </c>
      <c r="E301" s="31">
        <v>2960</v>
      </c>
      <c r="F301" s="31">
        <v>1672.4</v>
      </c>
      <c r="G301" s="31">
        <v>488.4</v>
      </c>
      <c r="H301" s="18"/>
      <c r="I301" s="18"/>
      <c r="J301" s="18"/>
      <c r="K301" s="25" t="s">
        <v>183</v>
      </c>
    </row>
    <row r="302" spans="1:11" ht="18">
      <c r="A302" s="18"/>
      <c r="B302" s="28"/>
      <c r="C302" s="18"/>
      <c r="D302" s="27"/>
      <c r="E302" s="31">
        <v>2960</v>
      </c>
      <c r="F302" s="31">
        <v>1672.4</v>
      </c>
      <c r="G302" s="31">
        <v>488.4</v>
      </c>
      <c r="H302" s="18"/>
      <c r="I302" s="18"/>
      <c r="J302" s="18"/>
      <c r="K302" s="20"/>
    </row>
    <row r="303" spans="1:11" ht="18">
      <c r="A303" s="26"/>
      <c r="B303" s="25" t="s">
        <v>123</v>
      </c>
      <c r="C303" s="26"/>
      <c r="D303" s="26"/>
      <c r="E303" s="17">
        <v>0</v>
      </c>
      <c r="F303" s="17">
        <v>0</v>
      </c>
      <c r="G303" s="37">
        <v>0</v>
      </c>
      <c r="H303" s="26"/>
      <c r="I303" s="26"/>
      <c r="J303" s="26"/>
      <c r="K303" s="25"/>
    </row>
    <row r="304" spans="1:11" ht="18">
      <c r="A304" s="26"/>
      <c r="B304" s="25" t="s">
        <v>123</v>
      </c>
      <c r="C304" s="26"/>
      <c r="D304" s="26"/>
      <c r="E304" s="17">
        <v>0</v>
      </c>
      <c r="F304" s="17">
        <v>0</v>
      </c>
      <c r="G304" s="37">
        <v>0</v>
      </c>
      <c r="H304" s="26"/>
      <c r="I304" s="26"/>
      <c r="J304" s="26"/>
      <c r="K304" s="25"/>
    </row>
    <row r="305" spans="1:11" ht="38.25">
      <c r="A305" s="18" t="s">
        <v>207</v>
      </c>
      <c r="B305" s="28" t="s">
        <v>74</v>
      </c>
      <c r="C305" s="18" t="s">
        <v>165</v>
      </c>
      <c r="D305" s="24" t="s">
        <v>192</v>
      </c>
      <c r="E305" s="31">
        <v>2200</v>
      </c>
      <c r="F305" s="31">
        <v>734.8</v>
      </c>
      <c r="G305" s="31">
        <v>0</v>
      </c>
      <c r="H305" s="18"/>
      <c r="I305" s="18"/>
      <c r="J305" s="18"/>
      <c r="K305" s="25" t="s">
        <v>183</v>
      </c>
    </row>
    <row r="306" spans="1:11" ht="18">
      <c r="A306" s="18"/>
      <c r="B306" s="28"/>
      <c r="C306" s="18"/>
      <c r="D306" s="27"/>
      <c r="E306" s="31">
        <v>2200</v>
      </c>
      <c r="F306" s="31">
        <v>734.8</v>
      </c>
      <c r="G306" s="31">
        <v>0</v>
      </c>
      <c r="H306" s="18"/>
      <c r="I306" s="18"/>
      <c r="J306" s="18"/>
      <c r="K306" s="20"/>
    </row>
    <row r="307" spans="1:11" ht="18">
      <c r="A307" s="26"/>
      <c r="B307" s="25" t="s">
        <v>123</v>
      </c>
      <c r="C307" s="26"/>
      <c r="D307" s="26"/>
      <c r="E307" s="17">
        <v>0</v>
      </c>
      <c r="F307" s="17">
        <v>0</v>
      </c>
      <c r="G307" s="37">
        <v>0</v>
      </c>
      <c r="H307" s="26"/>
      <c r="I307" s="26"/>
      <c r="J307" s="26"/>
      <c r="K307" s="25"/>
    </row>
    <row r="308" spans="1:11" ht="18">
      <c r="A308" s="26"/>
      <c r="B308" s="25" t="s">
        <v>123</v>
      </c>
      <c r="C308" s="26"/>
      <c r="D308" s="26"/>
      <c r="E308" s="17">
        <v>0</v>
      </c>
      <c r="F308" s="17">
        <v>0</v>
      </c>
      <c r="G308" s="37">
        <v>0</v>
      </c>
      <c r="H308" s="26"/>
      <c r="I308" s="26"/>
      <c r="J308" s="26"/>
      <c r="K308" s="25"/>
    </row>
    <row r="309" spans="1:11" ht="102">
      <c r="A309" s="18" t="s">
        <v>208</v>
      </c>
      <c r="B309" s="28" t="s">
        <v>75</v>
      </c>
      <c r="C309" s="18" t="s">
        <v>165</v>
      </c>
      <c r="D309" s="24" t="s">
        <v>192</v>
      </c>
      <c r="E309" s="31">
        <v>2480</v>
      </c>
      <c r="F309" s="31">
        <v>825.84</v>
      </c>
      <c r="G309" s="31">
        <v>0</v>
      </c>
      <c r="H309" s="18"/>
      <c r="I309" s="18"/>
      <c r="J309" s="18"/>
      <c r="K309" s="25" t="s">
        <v>183</v>
      </c>
    </row>
    <row r="310" spans="1:11" ht="18">
      <c r="A310" s="18"/>
      <c r="B310" s="28"/>
      <c r="C310" s="18"/>
      <c r="D310" s="27"/>
      <c r="E310" s="31">
        <v>2480</v>
      </c>
      <c r="F310" s="31">
        <v>825.84</v>
      </c>
      <c r="G310" s="31">
        <v>0</v>
      </c>
      <c r="H310" s="18"/>
      <c r="I310" s="18"/>
      <c r="J310" s="18"/>
      <c r="K310" s="20"/>
    </row>
    <row r="311" spans="1:11" ht="18">
      <c r="A311" s="26"/>
      <c r="B311" s="25" t="s">
        <v>123</v>
      </c>
      <c r="C311" s="26"/>
      <c r="D311" s="26"/>
      <c r="E311" s="17">
        <v>0</v>
      </c>
      <c r="F311" s="17">
        <v>0</v>
      </c>
      <c r="G311" s="37">
        <v>0</v>
      </c>
      <c r="H311" s="26"/>
      <c r="I311" s="26"/>
      <c r="J311" s="26"/>
      <c r="K311" s="25"/>
    </row>
    <row r="312" spans="1:11" ht="18">
      <c r="A312" s="26"/>
      <c r="B312" s="25" t="s">
        <v>123</v>
      </c>
      <c r="C312" s="26"/>
      <c r="D312" s="26"/>
      <c r="E312" s="17">
        <v>0</v>
      </c>
      <c r="F312" s="17">
        <v>0</v>
      </c>
      <c r="G312" s="37">
        <v>0</v>
      </c>
      <c r="H312" s="26"/>
      <c r="I312" s="26"/>
      <c r="J312" s="26"/>
      <c r="K312" s="25"/>
    </row>
    <row r="313" spans="1:11" ht="63.75">
      <c r="A313" s="18" t="s">
        <v>209</v>
      </c>
      <c r="B313" s="28" t="s">
        <v>76</v>
      </c>
      <c r="C313" s="18" t="s">
        <v>165</v>
      </c>
      <c r="D313" s="24" t="s">
        <v>189</v>
      </c>
      <c r="E313" s="31">
        <v>2380</v>
      </c>
      <c r="F313" s="31">
        <v>992.46</v>
      </c>
      <c r="G313" s="31">
        <v>0</v>
      </c>
      <c r="H313" s="18"/>
      <c r="I313" s="18"/>
      <c r="J313" s="18"/>
      <c r="K313" s="25" t="s">
        <v>183</v>
      </c>
    </row>
    <row r="314" spans="1:11" ht="18">
      <c r="A314" s="18"/>
      <c r="B314" s="28"/>
      <c r="C314" s="18"/>
      <c r="D314" s="27"/>
      <c r="E314" s="31">
        <v>2380</v>
      </c>
      <c r="F314" s="31">
        <v>992.46</v>
      </c>
      <c r="G314" s="31">
        <v>0</v>
      </c>
      <c r="H314" s="18"/>
      <c r="I314" s="18"/>
      <c r="J314" s="18"/>
      <c r="K314" s="20"/>
    </row>
    <row r="315" spans="1:11" ht="18">
      <c r="A315" s="26"/>
      <c r="B315" s="25" t="s">
        <v>123</v>
      </c>
      <c r="C315" s="26"/>
      <c r="D315" s="26"/>
      <c r="E315" s="17">
        <v>0</v>
      </c>
      <c r="F315" s="17">
        <v>0</v>
      </c>
      <c r="G315" s="37">
        <v>0</v>
      </c>
      <c r="H315" s="26"/>
      <c r="I315" s="26"/>
      <c r="J315" s="26"/>
      <c r="K315" s="25"/>
    </row>
    <row r="316" spans="1:11" ht="18">
      <c r="A316" s="26"/>
      <c r="B316" s="25" t="s">
        <v>123</v>
      </c>
      <c r="C316" s="26"/>
      <c r="D316" s="26"/>
      <c r="E316" s="17">
        <v>0</v>
      </c>
      <c r="F316" s="17">
        <v>0</v>
      </c>
      <c r="G316" s="37">
        <v>0</v>
      </c>
      <c r="H316" s="26"/>
      <c r="I316" s="26"/>
      <c r="J316" s="26"/>
      <c r="K316" s="25"/>
    </row>
    <row r="317" spans="1:11" ht="114.75">
      <c r="A317" s="18" t="s">
        <v>77</v>
      </c>
      <c r="B317" s="28" t="s">
        <v>78</v>
      </c>
      <c r="C317" s="18" t="s">
        <v>35</v>
      </c>
      <c r="D317" s="24" t="s">
        <v>61</v>
      </c>
      <c r="E317" s="31">
        <v>2250</v>
      </c>
      <c r="F317" s="31">
        <v>1498.5</v>
      </c>
      <c r="G317" s="31">
        <v>0</v>
      </c>
      <c r="H317" s="18"/>
      <c r="I317" s="18"/>
      <c r="J317" s="18"/>
      <c r="K317" s="25" t="s">
        <v>183</v>
      </c>
    </row>
    <row r="318" spans="1:11" ht="18">
      <c r="A318" s="18"/>
      <c r="B318" s="28"/>
      <c r="C318" s="18"/>
      <c r="D318" s="27"/>
      <c r="E318" s="31">
        <v>2250</v>
      </c>
      <c r="F318" s="31">
        <v>1498.5</v>
      </c>
      <c r="G318" s="31">
        <v>0</v>
      </c>
      <c r="H318" s="18"/>
      <c r="I318" s="18"/>
      <c r="J318" s="18"/>
      <c r="K318" s="20"/>
    </row>
    <row r="319" spans="1:11" ht="18">
      <c r="A319" s="26"/>
      <c r="B319" s="25" t="s">
        <v>123</v>
      </c>
      <c r="C319" s="26"/>
      <c r="D319" s="26"/>
      <c r="E319" s="17">
        <v>0</v>
      </c>
      <c r="F319" s="17">
        <v>0</v>
      </c>
      <c r="G319" s="37">
        <v>0</v>
      </c>
      <c r="H319" s="26"/>
      <c r="I319" s="26"/>
      <c r="J319" s="26"/>
      <c r="K319" s="25"/>
    </row>
    <row r="320" spans="1:11" ht="18">
      <c r="A320" s="26"/>
      <c r="B320" s="25" t="s">
        <v>123</v>
      </c>
      <c r="C320" s="26"/>
      <c r="D320" s="26"/>
      <c r="E320" s="17">
        <v>0</v>
      </c>
      <c r="F320" s="17">
        <v>0</v>
      </c>
      <c r="G320" s="37">
        <v>0</v>
      </c>
      <c r="H320" s="26"/>
      <c r="I320" s="26"/>
      <c r="J320" s="26"/>
      <c r="K320" s="25"/>
    </row>
    <row r="321" spans="1:11" ht="38.25">
      <c r="A321" s="18" t="s">
        <v>156</v>
      </c>
      <c r="B321" s="29" t="s">
        <v>312</v>
      </c>
      <c r="C321" s="18"/>
      <c r="D321" s="27"/>
      <c r="E321" s="68">
        <v>16847.1</v>
      </c>
      <c r="F321" s="68">
        <v>8887.234</v>
      </c>
      <c r="G321" s="68">
        <v>1601.034</v>
      </c>
      <c r="H321" s="18"/>
      <c r="I321" s="18"/>
      <c r="J321" s="18"/>
      <c r="K321" s="20"/>
    </row>
    <row r="322" spans="1:11" ht="51">
      <c r="A322" s="18" t="s">
        <v>178</v>
      </c>
      <c r="B322" s="28" t="s">
        <v>313</v>
      </c>
      <c r="C322" s="18" t="s">
        <v>165</v>
      </c>
      <c r="D322" s="24" t="s">
        <v>213</v>
      </c>
      <c r="E322" s="17">
        <v>5717.1</v>
      </c>
      <c r="F322" s="17">
        <v>1943.814</v>
      </c>
      <c r="G322" s="17">
        <v>800.394</v>
      </c>
      <c r="H322" s="18"/>
      <c r="I322" s="18"/>
      <c r="J322" s="18"/>
      <c r="K322" s="25" t="s">
        <v>183</v>
      </c>
    </row>
    <row r="323" spans="1:11" ht="18">
      <c r="A323" s="18"/>
      <c r="B323" s="28"/>
      <c r="C323" s="18"/>
      <c r="D323" s="27"/>
      <c r="E323" s="17">
        <v>5717.1</v>
      </c>
      <c r="F323" s="17">
        <v>1943.814</v>
      </c>
      <c r="G323" s="17">
        <v>800.394</v>
      </c>
      <c r="H323" s="18"/>
      <c r="I323" s="18"/>
      <c r="J323" s="18"/>
      <c r="K323" s="20"/>
    </row>
    <row r="324" spans="1:11" ht="18">
      <c r="A324" s="26"/>
      <c r="B324" s="25" t="s">
        <v>123</v>
      </c>
      <c r="C324" s="26"/>
      <c r="D324" s="26"/>
      <c r="E324" s="17">
        <v>0</v>
      </c>
      <c r="F324" s="17">
        <v>0</v>
      </c>
      <c r="G324" s="37">
        <v>0</v>
      </c>
      <c r="H324" s="26"/>
      <c r="I324" s="26"/>
      <c r="J324" s="26"/>
      <c r="K324" s="25"/>
    </row>
    <row r="325" spans="1:11" ht="18">
      <c r="A325" s="26"/>
      <c r="B325" s="25" t="s">
        <v>123</v>
      </c>
      <c r="C325" s="26"/>
      <c r="D325" s="26"/>
      <c r="E325" s="17">
        <v>0</v>
      </c>
      <c r="F325" s="17">
        <v>0</v>
      </c>
      <c r="G325" s="37">
        <v>0</v>
      </c>
      <c r="H325" s="26"/>
      <c r="I325" s="26"/>
      <c r="J325" s="26"/>
      <c r="K325" s="25"/>
    </row>
    <row r="326" spans="1:11" ht="63.75">
      <c r="A326" s="18" t="s">
        <v>210</v>
      </c>
      <c r="B326" s="28" t="s">
        <v>314</v>
      </c>
      <c r="C326" s="18" t="s">
        <v>165</v>
      </c>
      <c r="D326" s="24" t="s">
        <v>189</v>
      </c>
      <c r="E326" s="17">
        <v>1500</v>
      </c>
      <c r="F326" s="17">
        <v>501</v>
      </c>
      <c r="G326" s="17">
        <v>0</v>
      </c>
      <c r="H326" s="18"/>
      <c r="I326" s="18"/>
      <c r="J326" s="18"/>
      <c r="K326" s="25" t="s">
        <v>183</v>
      </c>
    </row>
    <row r="327" spans="1:11" ht="18">
      <c r="A327" s="18"/>
      <c r="B327" s="28"/>
      <c r="C327" s="18"/>
      <c r="D327" s="27"/>
      <c r="E327" s="17">
        <v>1500</v>
      </c>
      <c r="F327" s="17">
        <v>501</v>
      </c>
      <c r="G327" s="17">
        <v>0</v>
      </c>
      <c r="H327" s="18"/>
      <c r="I327" s="18"/>
      <c r="J327" s="18"/>
      <c r="K327" s="20"/>
    </row>
    <row r="328" spans="1:11" ht="18">
      <c r="A328" s="26"/>
      <c r="B328" s="25" t="s">
        <v>123</v>
      </c>
      <c r="C328" s="26"/>
      <c r="D328" s="26"/>
      <c r="E328" s="17">
        <v>0</v>
      </c>
      <c r="F328" s="17">
        <v>0</v>
      </c>
      <c r="G328" s="37">
        <v>0</v>
      </c>
      <c r="H328" s="26"/>
      <c r="I328" s="26"/>
      <c r="J328" s="26"/>
      <c r="K328" s="25"/>
    </row>
    <row r="329" spans="1:11" ht="18">
      <c r="A329" s="26"/>
      <c r="B329" s="25" t="s">
        <v>123</v>
      </c>
      <c r="C329" s="26"/>
      <c r="D329" s="26"/>
      <c r="E329" s="17">
        <v>0</v>
      </c>
      <c r="F329" s="17">
        <v>0</v>
      </c>
      <c r="G329" s="37">
        <v>0</v>
      </c>
      <c r="H329" s="26"/>
      <c r="I329" s="26"/>
      <c r="J329" s="26"/>
      <c r="K329" s="25"/>
    </row>
    <row r="330" spans="1:11" ht="63.75">
      <c r="A330" s="18" t="s">
        <v>211</v>
      </c>
      <c r="B330" s="28" t="s">
        <v>315</v>
      </c>
      <c r="C330" s="18" t="s">
        <v>165</v>
      </c>
      <c r="D330" s="24" t="s">
        <v>189</v>
      </c>
      <c r="E330" s="17">
        <v>2380</v>
      </c>
      <c r="F330" s="17">
        <v>992.46</v>
      </c>
      <c r="G330" s="17">
        <v>0</v>
      </c>
      <c r="H330" s="18"/>
      <c r="I330" s="18"/>
      <c r="J330" s="18"/>
      <c r="K330" s="25" t="s">
        <v>183</v>
      </c>
    </row>
    <row r="331" spans="1:11" ht="18">
      <c r="A331" s="18"/>
      <c r="B331" s="28"/>
      <c r="C331" s="18"/>
      <c r="D331" s="27"/>
      <c r="E331" s="17">
        <v>2380</v>
      </c>
      <c r="F331" s="17">
        <v>992.46</v>
      </c>
      <c r="G331" s="17">
        <v>0</v>
      </c>
      <c r="H331" s="18"/>
      <c r="I331" s="18"/>
      <c r="J331" s="18"/>
      <c r="K331" s="20"/>
    </row>
    <row r="332" spans="1:11" ht="18">
      <c r="A332" s="26"/>
      <c r="B332" s="25" t="s">
        <v>123</v>
      </c>
      <c r="C332" s="26"/>
      <c r="D332" s="26"/>
      <c r="E332" s="17">
        <v>0</v>
      </c>
      <c r="F332" s="17">
        <v>0</v>
      </c>
      <c r="G332" s="37">
        <v>0</v>
      </c>
      <c r="H332" s="26"/>
      <c r="I332" s="26"/>
      <c r="J332" s="26"/>
      <c r="K332" s="25"/>
    </row>
    <row r="333" spans="1:11" ht="18">
      <c r="A333" s="26"/>
      <c r="B333" s="25" t="s">
        <v>123</v>
      </c>
      <c r="C333" s="26"/>
      <c r="D333" s="26"/>
      <c r="E333" s="17">
        <v>0</v>
      </c>
      <c r="F333" s="17">
        <v>0</v>
      </c>
      <c r="G333" s="37">
        <v>0</v>
      </c>
      <c r="H333" s="26"/>
      <c r="I333" s="26"/>
      <c r="J333" s="26"/>
      <c r="K333" s="25"/>
    </row>
    <row r="334" spans="1:11" ht="63.75">
      <c r="A334" s="18" t="s">
        <v>212</v>
      </c>
      <c r="B334" s="28" t="s">
        <v>316</v>
      </c>
      <c r="C334" s="18" t="s">
        <v>165</v>
      </c>
      <c r="D334" s="24" t="s">
        <v>192</v>
      </c>
      <c r="E334" s="17">
        <v>1920</v>
      </c>
      <c r="F334" s="17">
        <v>800.64</v>
      </c>
      <c r="G334" s="17">
        <v>800.64</v>
      </c>
      <c r="H334" s="18"/>
      <c r="I334" s="18"/>
      <c r="J334" s="18"/>
      <c r="K334" s="25" t="s">
        <v>79</v>
      </c>
    </row>
    <row r="335" spans="1:11" ht="18">
      <c r="A335" s="18"/>
      <c r="B335" s="28"/>
      <c r="C335" s="18"/>
      <c r="D335" s="27"/>
      <c r="E335" s="17">
        <v>1920</v>
      </c>
      <c r="F335" s="17">
        <v>800.64</v>
      </c>
      <c r="G335" s="17">
        <v>800.64</v>
      </c>
      <c r="H335" s="18"/>
      <c r="I335" s="18"/>
      <c r="J335" s="18"/>
      <c r="K335" s="20"/>
    </row>
    <row r="336" spans="1:11" ht="18">
      <c r="A336" s="26"/>
      <c r="B336" s="25" t="s">
        <v>123</v>
      </c>
      <c r="C336" s="26"/>
      <c r="D336" s="26"/>
      <c r="E336" s="17">
        <v>0</v>
      </c>
      <c r="F336" s="17">
        <v>0</v>
      </c>
      <c r="G336" s="37">
        <v>0</v>
      </c>
      <c r="H336" s="26"/>
      <c r="I336" s="26"/>
      <c r="J336" s="26"/>
      <c r="K336" s="25"/>
    </row>
    <row r="337" spans="1:11" ht="18">
      <c r="A337" s="26"/>
      <c r="B337" s="25" t="s">
        <v>123</v>
      </c>
      <c r="C337" s="26"/>
      <c r="D337" s="26"/>
      <c r="E337" s="17">
        <v>0</v>
      </c>
      <c r="F337" s="17">
        <v>0</v>
      </c>
      <c r="G337" s="37">
        <v>0</v>
      </c>
      <c r="H337" s="26"/>
      <c r="I337" s="26"/>
      <c r="J337" s="26"/>
      <c r="K337" s="25"/>
    </row>
    <row r="338" spans="1:11" ht="102">
      <c r="A338" s="18" t="s">
        <v>80</v>
      </c>
      <c r="B338" s="28" t="s">
        <v>81</v>
      </c>
      <c r="C338" s="18" t="s">
        <v>35</v>
      </c>
      <c r="D338" s="24" t="s">
        <v>46</v>
      </c>
      <c r="E338" s="17">
        <v>2380</v>
      </c>
      <c r="F338" s="17">
        <v>1699.32</v>
      </c>
      <c r="G338" s="17">
        <v>0</v>
      </c>
      <c r="H338" s="18"/>
      <c r="I338" s="18"/>
      <c r="J338" s="18"/>
      <c r="K338" s="25" t="s">
        <v>183</v>
      </c>
    </row>
    <row r="339" spans="1:11" ht="18">
      <c r="A339" s="18"/>
      <c r="B339" s="28"/>
      <c r="C339" s="18"/>
      <c r="D339" s="27"/>
      <c r="E339" s="17">
        <v>2380</v>
      </c>
      <c r="F339" s="17">
        <v>1699.32</v>
      </c>
      <c r="G339" s="17">
        <v>0</v>
      </c>
      <c r="H339" s="18"/>
      <c r="I339" s="18"/>
      <c r="J339" s="18"/>
      <c r="K339" s="20"/>
    </row>
    <row r="340" spans="1:11" ht="18">
      <c r="A340" s="26"/>
      <c r="B340" s="25" t="s">
        <v>123</v>
      </c>
      <c r="C340" s="26"/>
      <c r="D340" s="26"/>
      <c r="E340" s="17">
        <v>0</v>
      </c>
      <c r="F340" s="17">
        <v>0</v>
      </c>
      <c r="G340" s="37">
        <v>0</v>
      </c>
      <c r="H340" s="26"/>
      <c r="I340" s="26"/>
      <c r="J340" s="26"/>
      <c r="K340" s="25"/>
    </row>
    <row r="341" spans="1:11" ht="18">
      <c r="A341" s="26"/>
      <c r="B341" s="25" t="s">
        <v>123</v>
      </c>
      <c r="C341" s="26"/>
      <c r="D341" s="26"/>
      <c r="E341" s="17">
        <v>0</v>
      </c>
      <c r="F341" s="17">
        <v>0</v>
      </c>
      <c r="G341" s="37">
        <v>0</v>
      </c>
      <c r="H341" s="26"/>
      <c r="I341" s="26"/>
      <c r="J341" s="26"/>
      <c r="K341" s="25"/>
    </row>
    <row r="342" spans="1:11" ht="76.5">
      <c r="A342" s="18" t="s">
        <v>82</v>
      </c>
      <c r="B342" s="28" t="s">
        <v>83</v>
      </c>
      <c r="C342" s="18" t="s">
        <v>54</v>
      </c>
      <c r="D342" s="24" t="s">
        <v>46</v>
      </c>
      <c r="E342" s="17">
        <v>2950</v>
      </c>
      <c r="F342" s="17">
        <v>2950</v>
      </c>
      <c r="G342" s="17">
        <v>0</v>
      </c>
      <c r="H342" s="18"/>
      <c r="I342" s="18"/>
      <c r="J342" s="18"/>
      <c r="K342" s="25" t="s">
        <v>183</v>
      </c>
    </row>
    <row r="343" spans="1:11" ht="18">
      <c r="A343" s="18"/>
      <c r="B343" s="28"/>
      <c r="C343" s="18"/>
      <c r="D343" s="27"/>
      <c r="E343" s="17">
        <v>2950</v>
      </c>
      <c r="F343" s="17">
        <v>2950</v>
      </c>
      <c r="G343" s="17">
        <v>0</v>
      </c>
      <c r="H343" s="18"/>
      <c r="I343" s="18"/>
      <c r="J343" s="18"/>
      <c r="K343" s="20"/>
    </row>
    <row r="344" spans="1:11" ht="18">
      <c r="A344" s="26"/>
      <c r="B344" s="25" t="s">
        <v>123</v>
      </c>
      <c r="C344" s="26"/>
      <c r="D344" s="26"/>
      <c r="E344" s="17">
        <v>0</v>
      </c>
      <c r="F344" s="17">
        <v>0</v>
      </c>
      <c r="G344" s="37">
        <v>0</v>
      </c>
      <c r="H344" s="26"/>
      <c r="I344" s="26"/>
      <c r="J344" s="26"/>
      <c r="K344" s="25"/>
    </row>
    <row r="345" spans="1:11" ht="18">
      <c r="A345" s="26"/>
      <c r="B345" s="25" t="s">
        <v>123</v>
      </c>
      <c r="C345" s="26"/>
      <c r="D345" s="26"/>
      <c r="E345" s="17">
        <v>0</v>
      </c>
      <c r="F345" s="17">
        <v>0</v>
      </c>
      <c r="G345" s="37">
        <v>0</v>
      </c>
      <c r="H345" s="26"/>
      <c r="I345" s="26"/>
      <c r="J345" s="26"/>
      <c r="K345" s="25"/>
    </row>
    <row r="346" spans="1:11" ht="25.5">
      <c r="A346" s="18" t="s">
        <v>158</v>
      </c>
      <c r="B346" s="29" t="s">
        <v>157</v>
      </c>
      <c r="C346" s="18"/>
      <c r="D346" s="27"/>
      <c r="E346" s="17">
        <v>18870</v>
      </c>
      <c r="F346" s="17">
        <v>11183.56</v>
      </c>
      <c r="G346" s="17">
        <v>577.92</v>
      </c>
      <c r="H346" s="18"/>
      <c r="I346" s="18"/>
      <c r="J346" s="18"/>
      <c r="K346" s="20"/>
    </row>
    <row r="347" spans="1:11" ht="51">
      <c r="A347" s="18" t="s">
        <v>179</v>
      </c>
      <c r="B347" s="28" t="s">
        <v>317</v>
      </c>
      <c r="C347" s="18" t="s">
        <v>165</v>
      </c>
      <c r="D347" s="24" t="s">
        <v>266</v>
      </c>
      <c r="E347" s="17">
        <v>1800</v>
      </c>
      <c r="F347" s="17">
        <v>720</v>
      </c>
      <c r="G347" s="17">
        <v>0</v>
      </c>
      <c r="H347" s="18"/>
      <c r="I347" s="18"/>
      <c r="J347" s="18"/>
      <c r="K347" s="25" t="s">
        <v>183</v>
      </c>
    </row>
    <row r="348" spans="1:11" ht="18">
      <c r="A348" s="18"/>
      <c r="B348" s="28"/>
      <c r="C348" s="18"/>
      <c r="D348" s="27"/>
      <c r="E348" s="17">
        <v>1800</v>
      </c>
      <c r="F348" s="17">
        <v>720</v>
      </c>
      <c r="G348" s="17">
        <v>0</v>
      </c>
      <c r="H348" s="18"/>
      <c r="I348" s="18"/>
      <c r="J348" s="18"/>
      <c r="K348" s="20"/>
    </row>
    <row r="349" spans="1:11" ht="18">
      <c r="A349" s="26"/>
      <c r="B349" s="25" t="s">
        <v>123</v>
      </c>
      <c r="C349" s="26"/>
      <c r="D349" s="26"/>
      <c r="E349" s="17">
        <v>0</v>
      </c>
      <c r="F349" s="17">
        <v>0</v>
      </c>
      <c r="G349" s="37">
        <v>0</v>
      </c>
      <c r="H349" s="26"/>
      <c r="I349" s="26"/>
      <c r="J349" s="26"/>
      <c r="K349" s="25"/>
    </row>
    <row r="350" spans="1:11" ht="18">
      <c r="A350" s="26"/>
      <c r="B350" s="25" t="s">
        <v>123</v>
      </c>
      <c r="C350" s="26"/>
      <c r="D350" s="26"/>
      <c r="E350" s="17">
        <v>0</v>
      </c>
      <c r="F350" s="17">
        <v>0</v>
      </c>
      <c r="G350" s="37">
        <v>0</v>
      </c>
      <c r="H350" s="26"/>
      <c r="I350" s="26"/>
      <c r="J350" s="26"/>
      <c r="K350" s="25"/>
    </row>
    <row r="351" spans="1:11" ht="63.75">
      <c r="A351" s="18" t="s">
        <v>180</v>
      </c>
      <c r="B351" s="28" t="s">
        <v>318</v>
      </c>
      <c r="C351" s="18" t="s">
        <v>165</v>
      </c>
      <c r="D351" s="24" t="s">
        <v>266</v>
      </c>
      <c r="E351" s="17">
        <v>2240</v>
      </c>
      <c r="F351" s="17">
        <v>960.96</v>
      </c>
      <c r="G351" s="17">
        <v>577.92</v>
      </c>
      <c r="H351" s="18"/>
      <c r="I351" s="18"/>
      <c r="J351" s="18"/>
      <c r="K351" s="25" t="s">
        <v>183</v>
      </c>
    </row>
    <row r="352" spans="1:11" ht="18">
      <c r="A352" s="18"/>
      <c r="B352" s="28"/>
      <c r="C352" s="18"/>
      <c r="D352" s="27"/>
      <c r="E352" s="17">
        <v>2240</v>
      </c>
      <c r="F352" s="17">
        <v>960.96</v>
      </c>
      <c r="G352" s="17">
        <v>577.92</v>
      </c>
      <c r="H352" s="18"/>
      <c r="I352" s="18"/>
      <c r="J352" s="18"/>
      <c r="K352" s="20"/>
    </row>
    <row r="353" spans="1:11" ht="18">
      <c r="A353" s="26"/>
      <c r="B353" s="25" t="s">
        <v>123</v>
      </c>
      <c r="C353" s="26"/>
      <c r="D353" s="26"/>
      <c r="E353" s="17">
        <v>0</v>
      </c>
      <c r="F353" s="17">
        <v>0</v>
      </c>
      <c r="G353" s="37">
        <v>0</v>
      </c>
      <c r="H353" s="26"/>
      <c r="I353" s="26"/>
      <c r="J353" s="26"/>
      <c r="K353" s="25"/>
    </row>
    <row r="354" spans="1:11" ht="18">
      <c r="A354" s="26"/>
      <c r="B354" s="25" t="s">
        <v>123</v>
      </c>
      <c r="C354" s="26"/>
      <c r="D354" s="26"/>
      <c r="E354" s="17">
        <v>0</v>
      </c>
      <c r="F354" s="17">
        <v>0</v>
      </c>
      <c r="G354" s="37">
        <v>0</v>
      </c>
      <c r="H354" s="26"/>
      <c r="I354" s="26"/>
      <c r="J354" s="26"/>
      <c r="K354" s="25"/>
    </row>
    <row r="355" spans="1:11" ht="76.5">
      <c r="A355" s="18" t="s">
        <v>84</v>
      </c>
      <c r="B355" s="28" t="s">
        <v>85</v>
      </c>
      <c r="C355" s="18" t="s">
        <v>35</v>
      </c>
      <c r="D355" s="24" t="s">
        <v>46</v>
      </c>
      <c r="E355" s="17">
        <v>7400</v>
      </c>
      <c r="F355" s="17">
        <v>4062.6</v>
      </c>
      <c r="G355" s="17">
        <v>0</v>
      </c>
      <c r="H355" s="18"/>
      <c r="I355" s="18"/>
      <c r="J355" s="18"/>
      <c r="K355" s="25" t="s">
        <v>183</v>
      </c>
    </row>
    <row r="356" spans="1:11" ht="18">
      <c r="A356" s="18"/>
      <c r="B356" s="28"/>
      <c r="C356" s="18"/>
      <c r="D356" s="27"/>
      <c r="E356" s="17">
        <v>7400</v>
      </c>
      <c r="F356" s="17">
        <v>4062.6</v>
      </c>
      <c r="G356" s="17">
        <v>0</v>
      </c>
      <c r="H356" s="18"/>
      <c r="I356" s="18"/>
      <c r="J356" s="18"/>
      <c r="K356" s="20"/>
    </row>
    <row r="357" spans="1:11" ht="18">
      <c r="A357" s="26"/>
      <c r="B357" s="25" t="s">
        <v>123</v>
      </c>
      <c r="C357" s="26"/>
      <c r="D357" s="26"/>
      <c r="E357" s="17">
        <v>0</v>
      </c>
      <c r="F357" s="17">
        <v>0</v>
      </c>
      <c r="G357" s="37">
        <v>0</v>
      </c>
      <c r="H357" s="26"/>
      <c r="I357" s="26"/>
      <c r="J357" s="26"/>
      <c r="K357" s="25"/>
    </row>
    <row r="358" spans="1:11" ht="18">
      <c r="A358" s="26"/>
      <c r="B358" s="25" t="s">
        <v>123</v>
      </c>
      <c r="C358" s="26"/>
      <c r="D358" s="26"/>
      <c r="E358" s="17">
        <v>0</v>
      </c>
      <c r="F358" s="17">
        <v>0</v>
      </c>
      <c r="G358" s="37">
        <v>0</v>
      </c>
      <c r="H358" s="26"/>
      <c r="I358" s="26"/>
      <c r="J358" s="26"/>
      <c r="K358" s="25"/>
    </row>
    <row r="359" spans="1:11" ht="89.25">
      <c r="A359" s="18" t="s">
        <v>86</v>
      </c>
      <c r="B359" s="28" t="s">
        <v>87</v>
      </c>
      <c r="C359" s="18" t="s">
        <v>35</v>
      </c>
      <c r="D359" s="24" t="s">
        <v>46</v>
      </c>
      <c r="E359" s="17">
        <v>3980</v>
      </c>
      <c r="F359" s="17">
        <v>1990</v>
      </c>
      <c r="G359" s="17">
        <v>0</v>
      </c>
      <c r="H359" s="18"/>
      <c r="I359" s="18"/>
      <c r="J359" s="18"/>
      <c r="K359" s="25" t="s">
        <v>183</v>
      </c>
    </row>
    <row r="360" spans="1:11" ht="18">
      <c r="A360" s="18"/>
      <c r="B360" s="28"/>
      <c r="C360" s="18"/>
      <c r="D360" s="27"/>
      <c r="E360" s="17">
        <v>3980</v>
      </c>
      <c r="F360" s="17">
        <v>1990</v>
      </c>
      <c r="G360" s="17">
        <v>0</v>
      </c>
      <c r="H360" s="18"/>
      <c r="I360" s="18"/>
      <c r="J360" s="18"/>
      <c r="K360" s="20"/>
    </row>
    <row r="361" spans="1:11" ht="18">
      <c r="A361" s="26"/>
      <c r="B361" s="25" t="s">
        <v>123</v>
      </c>
      <c r="C361" s="26"/>
      <c r="D361" s="26"/>
      <c r="E361" s="17">
        <v>0</v>
      </c>
      <c r="F361" s="17">
        <v>0</v>
      </c>
      <c r="G361" s="37">
        <v>0</v>
      </c>
      <c r="H361" s="26"/>
      <c r="I361" s="26"/>
      <c r="J361" s="26"/>
      <c r="K361" s="25"/>
    </row>
    <row r="362" spans="1:11" ht="18">
      <c r="A362" s="26"/>
      <c r="B362" s="25" t="s">
        <v>123</v>
      </c>
      <c r="C362" s="26"/>
      <c r="D362" s="26"/>
      <c r="E362" s="17">
        <v>0</v>
      </c>
      <c r="F362" s="17">
        <v>0</v>
      </c>
      <c r="G362" s="37">
        <v>0</v>
      </c>
      <c r="H362" s="26"/>
      <c r="I362" s="26"/>
      <c r="J362" s="26"/>
      <c r="K362" s="25"/>
    </row>
    <row r="363" spans="1:11" ht="102">
      <c r="A363" s="18" t="s">
        <v>88</v>
      </c>
      <c r="B363" s="28" t="s">
        <v>89</v>
      </c>
      <c r="C363" s="18" t="s">
        <v>54</v>
      </c>
      <c r="D363" s="24" t="s">
        <v>46</v>
      </c>
      <c r="E363" s="17">
        <v>3450</v>
      </c>
      <c r="F363" s="17">
        <v>3450</v>
      </c>
      <c r="G363" s="17">
        <v>0</v>
      </c>
      <c r="H363" s="18"/>
      <c r="I363" s="18"/>
      <c r="J363" s="18"/>
      <c r="K363" s="25" t="s">
        <v>183</v>
      </c>
    </row>
    <row r="364" spans="1:11" ht="18">
      <c r="A364" s="18"/>
      <c r="B364" s="28"/>
      <c r="C364" s="18"/>
      <c r="D364" s="27"/>
      <c r="E364" s="17">
        <v>3450</v>
      </c>
      <c r="F364" s="17">
        <v>3450</v>
      </c>
      <c r="G364" s="17">
        <v>0</v>
      </c>
      <c r="H364" s="18"/>
      <c r="I364" s="18"/>
      <c r="J364" s="18"/>
      <c r="K364" s="20"/>
    </row>
    <row r="365" spans="1:11" ht="18">
      <c r="A365" s="26"/>
      <c r="B365" s="25" t="s">
        <v>123</v>
      </c>
      <c r="C365" s="26"/>
      <c r="D365" s="26"/>
      <c r="E365" s="17">
        <v>0</v>
      </c>
      <c r="F365" s="17">
        <v>0</v>
      </c>
      <c r="G365" s="37">
        <v>0</v>
      </c>
      <c r="H365" s="26"/>
      <c r="I365" s="26"/>
      <c r="J365" s="26"/>
      <c r="K365" s="25"/>
    </row>
    <row r="366" spans="1:11" ht="18">
      <c r="A366" s="26"/>
      <c r="B366" s="25" t="s">
        <v>123</v>
      </c>
      <c r="C366" s="26"/>
      <c r="D366" s="26"/>
      <c r="E366" s="17">
        <v>0</v>
      </c>
      <c r="F366" s="17">
        <v>0</v>
      </c>
      <c r="G366" s="37">
        <v>0</v>
      </c>
      <c r="H366" s="26"/>
      <c r="I366" s="26"/>
      <c r="J366" s="26"/>
      <c r="K366" s="25"/>
    </row>
    <row r="367" spans="1:11" ht="51">
      <c r="A367" s="26" t="s">
        <v>90</v>
      </c>
      <c r="B367" s="66" t="s">
        <v>91</v>
      </c>
      <c r="C367" s="26"/>
      <c r="D367" s="26"/>
      <c r="E367" s="17">
        <v>11990</v>
      </c>
      <c r="F367" s="17">
        <v>11990</v>
      </c>
      <c r="G367" s="17">
        <v>0</v>
      </c>
      <c r="H367" s="26"/>
      <c r="I367" s="26"/>
      <c r="J367" s="26"/>
      <c r="K367" s="25"/>
    </row>
    <row r="368" spans="1:11" ht="102">
      <c r="A368" s="18" t="s">
        <v>92</v>
      </c>
      <c r="B368" s="28" t="s">
        <v>93</v>
      </c>
      <c r="C368" s="18" t="s">
        <v>54</v>
      </c>
      <c r="D368" s="24" t="s">
        <v>61</v>
      </c>
      <c r="E368" s="17">
        <v>11990</v>
      </c>
      <c r="F368" s="17">
        <v>11990</v>
      </c>
      <c r="G368" s="17">
        <v>0</v>
      </c>
      <c r="H368" s="18"/>
      <c r="I368" s="18"/>
      <c r="J368" s="18"/>
      <c r="K368" s="25" t="s">
        <v>183</v>
      </c>
    </row>
    <row r="369" spans="1:11" ht="18">
      <c r="A369" s="18"/>
      <c r="B369" s="28"/>
      <c r="C369" s="18"/>
      <c r="D369" s="27"/>
      <c r="E369" s="17">
        <v>11990</v>
      </c>
      <c r="F369" s="17">
        <v>11990</v>
      </c>
      <c r="G369" s="17">
        <v>0</v>
      </c>
      <c r="H369" s="18"/>
      <c r="I369" s="18"/>
      <c r="J369" s="18"/>
      <c r="K369" s="20"/>
    </row>
    <row r="370" spans="1:11" ht="18">
      <c r="A370" s="26"/>
      <c r="B370" s="25" t="s">
        <v>123</v>
      </c>
      <c r="C370" s="26"/>
      <c r="D370" s="26"/>
      <c r="E370" s="17">
        <v>0</v>
      </c>
      <c r="F370" s="17">
        <v>0</v>
      </c>
      <c r="G370" s="37">
        <v>0</v>
      </c>
      <c r="H370" s="26"/>
      <c r="I370" s="26"/>
      <c r="J370" s="26"/>
      <c r="K370" s="25"/>
    </row>
    <row r="371" spans="1:11" ht="18">
      <c r="A371" s="26"/>
      <c r="B371" s="25" t="s">
        <v>123</v>
      </c>
      <c r="C371" s="26"/>
      <c r="D371" s="26"/>
      <c r="E371" s="17">
        <v>0</v>
      </c>
      <c r="F371" s="17">
        <v>0</v>
      </c>
      <c r="G371" s="37">
        <v>0</v>
      </c>
      <c r="H371" s="26"/>
      <c r="I371" s="26"/>
      <c r="J371" s="26"/>
      <c r="K371" s="25"/>
    </row>
    <row r="372" spans="1:11" ht="25.5">
      <c r="A372" s="26" t="s">
        <v>159</v>
      </c>
      <c r="B372" s="66" t="s">
        <v>160</v>
      </c>
      <c r="C372" s="26"/>
      <c r="D372" s="26"/>
      <c r="E372" s="17">
        <v>13350</v>
      </c>
      <c r="F372" s="17">
        <v>7266</v>
      </c>
      <c r="G372" s="17">
        <v>4462.5</v>
      </c>
      <c r="H372" s="26"/>
      <c r="I372" s="26"/>
      <c r="J372" s="26"/>
      <c r="K372" s="25"/>
    </row>
    <row r="373" spans="1:11" ht="102">
      <c r="A373" s="18" t="s">
        <v>214</v>
      </c>
      <c r="B373" s="28" t="s">
        <v>319</v>
      </c>
      <c r="C373" s="18" t="s">
        <v>165</v>
      </c>
      <c r="D373" s="24" t="s">
        <v>192</v>
      </c>
      <c r="E373" s="17">
        <v>5950</v>
      </c>
      <c r="F373" s="17">
        <v>3468.85</v>
      </c>
      <c r="G373" s="17">
        <v>1487.5</v>
      </c>
      <c r="H373" s="18"/>
      <c r="I373" s="18"/>
      <c r="J373" s="18"/>
      <c r="K373" s="25" t="s">
        <v>285</v>
      </c>
    </row>
    <row r="374" spans="1:11" ht="18">
      <c r="A374" s="18"/>
      <c r="B374" s="28"/>
      <c r="C374" s="18"/>
      <c r="D374" s="27"/>
      <c r="E374" s="17">
        <v>5950</v>
      </c>
      <c r="F374" s="17">
        <v>3468.85</v>
      </c>
      <c r="G374" s="17">
        <v>1487.5</v>
      </c>
      <c r="H374" s="18"/>
      <c r="I374" s="18"/>
      <c r="J374" s="18"/>
      <c r="K374" s="20"/>
    </row>
    <row r="375" spans="1:11" ht="18">
      <c r="A375" s="26"/>
      <c r="B375" s="25" t="s">
        <v>123</v>
      </c>
      <c r="C375" s="26"/>
      <c r="D375" s="26"/>
      <c r="E375" s="17">
        <v>0</v>
      </c>
      <c r="F375" s="17">
        <v>0</v>
      </c>
      <c r="G375" s="37">
        <v>0</v>
      </c>
      <c r="H375" s="26"/>
      <c r="I375" s="26"/>
      <c r="J375" s="26"/>
      <c r="K375" s="25"/>
    </row>
    <row r="376" spans="1:11" ht="18">
      <c r="A376" s="26"/>
      <c r="B376" s="25" t="s">
        <v>123</v>
      </c>
      <c r="C376" s="26"/>
      <c r="D376" s="26"/>
      <c r="E376" s="17">
        <v>0</v>
      </c>
      <c r="F376" s="17">
        <v>0</v>
      </c>
      <c r="G376" s="37">
        <v>0</v>
      </c>
      <c r="H376" s="26"/>
      <c r="I376" s="26"/>
      <c r="J376" s="26"/>
      <c r="K376" s="25"/>
    </row>
    <row r="377" spans="1:11" ht="102">
      <c r="A377" s="18" t="s">
        <v>215</v>
      </c>
      <c r="B377" s="28" t="s">
        <v>320</v>
      </c>
      <c r="C377" s="18" t="s">
        <v>165</v>
      </c>
      <c r="D377" s="24" t="s">
        <v>189</v>
      </c>
      <c r="E377" s="17">
        <v>5950</v>
      </c>
      <c r="F377" s="17">
        <v>2975</v>
      </c>
      <c r="G377" s="17">
        <v>2975</v>
      </c>
      <c r="H377" s="18"/>
      <c r="I377" s="18"/>
      <c r="J377" s="18"/>
      <c r="K377" s="25" t="s">
        <v>94</v>
      </c>
    </row>
    <row r="378" spans="1:11" ht="18">
      <c r="A378" s="18"/>
      <c r="B378" s="28"/>
      <c r="C378" s="18"/>
      <c r="D378" s="27"/>
      <c r="E378" s="17">
        <v>5950</v>
      </c>
      <c r="F378" s="17">
        <v>2975</v>
      </c>
      <c r="G378" s="17">
        <v>2975</v>
      </c>
      <c r="H378" s="18"/>
      <c r="I378" s="18"/>
      <c r="J378" s="18"/>
      <c r="K378" s="20"/>
    </row>
    <row r="379" spans="1:11" ht="18">
      <c r="A379" s="26"/>
      <c r="B379" s="25" t="s">
        <v>123</v>
      </c>
      <c r="C379" s="26"/>
      <c r="D379" s="26"/>
      <c r="E379" s="17">
        <v>0</v>
      </c>
      <c r="F379" s="17">
        <v>0</v>
      </c>
      <c r="G379" s="37">
        <v>0</v>
      </c>
      <c r="H379" s="26"/>
      <c r="I379" s="26"/>
      <c r="J379" s="26"/>
      <c r="K379" s="25"/>
    </row>
    <row r="380" spans="1:11" ht="18">
      <c r="A380" s="26"/>
      <c r="B380" s="25" t="s">
        <v>123</v>
      </c>
      <c r="C380" s="26"/>
      <c r="D380" s="26"/>
      <c r="E380" s="17">
        <v>0</v>
      </c>
      <c r="F380" s="17">
        <v>0</v>
      </c>
      <c r="G380" s="37">
        <v>0</v>
      </c>
      <c r="H380" s="26"/>
      <c r="I380" s="26"/>
      <c r="J380" s="26"/>
      <c r="K380" s="25"/>
    </row>
    <row r="381" spans="1:11" ht="102">
      <c r="A381" s="18" t="s">
        <v>216</v>
      </c>
      <c r="B381" s="28" t="s">
        <v>321</v>
      </c>
      <c r="C381" s="18" t="s">
        <v>165</v>
      </c>
      <c r="D381" s="24" t="s">
        <v>192</v>
      </c>
      <c r="E381" s="17">
        <v>1450</v>
      </c>
      <c r="F381" s="17">
        <v>822.15</v>
      </c>
      <c r="G381" s="17">
        <v>0</v>
      </c>
      <c r="H381" s="18"/>
      <c r="I381" s="18"/>
      <c r="J381" s="18"/>
      <c r="K381" s="25" t="s">
        <v>183</v>
      </c>
    </row>
    <row r="382" spans="1:11" ht="18">
      <c r="A382" s="18"/>
      <c r="B382" s="28"/>
      <c r="C382" s="18"/>
      <c r="D382" s="27"/>
      <c r="E382" s="17">
        <v>1450</v>
      </c>
      <c r="F382" s="17">
        <v>822.15</v>
      </c>
      <c r="G382" s="17">
        <v>0</v>
      </c>
      <c r="H382" s="18"/>
      <c r="I382" s="18"/>
      <c r="J382" s="18"/>
      <c r="K382" s="20"/>
    </row>
    <row r="383" spans="1:11" ht="18">
      <c r="A383" s="26"/>
      <c r="B383" s="25" t="s">
        <v>123</v>
      </c>
      <c r="C383" s="26"/>
      <c r="D383" s="26"/>
      <c r="E383" s="17">
        <v>0</v>
      </c>
      <c r="F383" s="17">
        <v>0</v>
      </c>
      <c r="G383" s="37">
        <v>0</v>
      </c>
      <c r="H383" s="26"/>
      <c r="I383" s="26"/>
      <c r="J383" s="26"/>
      <c r="K383" s="25"/>
    </row>
    <row r="384" spans="1:11" ht="18">
      <c r="A384" s="26"/>
      <c r="B384" s="25" t="s">
        <v>123</v>
      </c>
      <c r="C384" s="26"/>
      <c r="D384" s="26"/>
      <c r="E384" s="17">
        <v>0</v>
      </c>
      <c r="F384" s="17">
        <v>0</v>
      </c>
      <c r="G384" s="37">
        <v>0</v>
      </c>
      <c r="H384" s="26"/>
      <c r="I384" s="26"/>
      <c r="J384" s="26"/>
      <c r="K384" s="25"/>
    </row>
    <row r="385" spans="1:11" ht="38.25">
      <c r="A385" s="26"/>
      <c r="B385" s="21" t="s">
        <v>95</v>
      </c>
      <c r="C385" s="26"/>
      <c r="D385" s="26"/>
      <c r="E385" s="17"/>
      <c r="F385" s="17">
        <v>12998.4955</v>
      </c>
      <c r="G385" s="37"/>
      <c r="H385" s="26"/>
      <c r="I385" s="26"/>
      <c r="J385" s="26"/>
      <c r="K385" s="25"/>
    </row>
    <row r="386" spans="1:11" ht="18">
      <c r="A386" s="26"/>
      <c r="B386" s="25"/>
      <c r="C386" s="26"/>
      <c r="D386" s="26"/>
      <c r="E386" s="17"/>
      <c r="F386" s="17">
        <v>12998.4955</v>
      </c>
      <c r="G386" s="37"/>
      <c r="H386" s="26"/>
      <c r="I386" s="26"/>
      <c r="J386" s="26"/>
      <c r="K386" s="25"/>
    </row>
    <row r="387" spans="1:11" ht="18">
      <c r="A387" s="26"/>
      <c r="B387" s="25"/>
      <c r="C387" s="26"/>
      <c r="D387" s="26"/>
      <c r="E387" s="17"/>
      <c r="F387" s="17">
        <v>0</v>
      </c>
      <c r="G387" s="37"/>
      <c r="H387" s="26"/>
      <c r="I387" s="26"/>
      <c r="J387" s="26"/>
      <c r="K387" s="25"/>
    </row>
    <row r="388" spans="1:11" ht="18">
      <c r="A388" s="26"/>
      <c r="B388" s="25"/>
      <c r="C388" s="26"/>
      <c r="D388" s="26"/>
      <c r="E388" s="17"/>
      <c r="F388" s="17">
        <v>0</v>
      </c>
      <c r="G388" s="37"/>
      <c r="H388" s="26"/>
      <c r="I388" s="26"/>
      <c r="J388" s="26"/>
      <c r="K388" s="25"/>
    </row>
    <row r="389" spans="1:11" ht="18">
      <c r="A389" s="26"/>
      <c r="B389" s="21" t="s">
        <v>322</v>
      </c>
      <c r="C389" s="26"/>
      <c r="D389" s="26"/>
      <c r="E389" s="17">
        <f>E392</f>
        <v>1946000</v>
      </c>
      <c r="F389" s="17">
        <f>F390+F392</f>
        <v>550888.5405</v>
      </c>
      <c r="G389" s="37">
        <f>G392</f>
        <v>0</v>
      </c>
      <c r="H389" s="26"/>
      <c r="I389" s="26"/>
      <c r="J389" s="26"/>
      <c r="K389" s="25"/>
    </row>
    <row r="390" spans="1:11" ht="18">
      <c r="A390" s="26"/>
      <c r="B390" s="25"/>
      <c r="C390" s="26"/>
      <c r="D390" s="26"/>
      <c r="E390" s="17"/>
      <c r="F390" s="17">
        <v>169888.5405</v>
      </c>
      <c r="G390" s="37"/>
      <c r="H390" s="26"/>
      <c r="I390" s="26"/>
      <c r="J390" s="26"/>
      <c r="K390" s="25"/>
    </row>
    <row r="391" spans="1:11" ht="18">
      <c r="A391" s="26"/>
      <c r="B391" s="26"/>
      <c r="C391" s="26"/>
      <c r="D391" s="26"/>
      <c r="E391" s="17"/>
      <c r="F391" s="17">
        <v>0</v>
      </c>
      <c r="G391" s="37"/>
      <c r="H391" s="26"/>
      <c r="I391" s="26"/>
      <c r="J391" s="26"/>
      <c r="K391" s="25"/>
    </row>
    <row r="392" spans="1:11" ht="18">
      <c r="A392" s="26"/>
      <c r="B392" s="26"/>
      <c r="C392" s="26"/>
      <c r="D392" s="26"/>
      <c r="E392" s="17">
        <v>1946000</v>
      </c>
      <c r="F392" s="17">
        <v>381000</v>
      </c>
      <c r="G392" s="37"/>
      <c r="H392" s="26"/>
      <c r="I392" s="26"/>
      <c r="J392" s="26"/>
      <c r="K392" s="25"/>
    </row>
    <row r="393" spans="1:11" ht="18">
      <c r="A393" s="179"/>
      <c r="B393" s="179" t="s">
        <v>323</v>
      </c>
      <c r="C393" s="179"/>
      <c r="D393" s="179"/>
      <c r="E393" s="39">
        <v>0</v>
      </c>
      <c r="F393" s="39">
        <v>0</v>
      </c>
      <c r="G393" s="39">
        <v>0</v>
      </c>
      <c r="H393" s="179"/>
      <c r="I393" s="179"/>
      <c r="J393" s="179"/>
      <c r="K393" s="179"/>
    </row>
    <row r="394" spans="1:11" ht="18">
      <c r="A394" s="179"/>
      <c r="B394" s="179"/>
      <c r="C394" s="179"/>
      <c r="D394" s="179"/>
      <c r="E394" s="39">
        <v>0</v>
      </c>
      <c r="F394" s="39">
        <f>SUM(F404,F401,F398)</f>
        <v>0</v>
      </c>
      <c r="G394" s="39">
        <v>0</v>
      </c>
      <c r="H394" s="179"/>
      <c r="I394" s="179"/>
      <c r="J394" s="179"/>
      <c r="K394" s="179"/>
    </row>
    <row r="395" spans="1:11" ht="18">
      <c r="A395" s="179"/>
      <c r="B395" s="179"/>
      <c r="C395" s="179"/>
      <c r="D395" s="179"/>
      <c r="E395" s="39">
        <v>86000</v>
      </c>
      <c r="F395" s="39">
        <f>SUM(F405,F402,F399)</f>
        <v>12000</v>
      </c>
      <c r="G395" s="39">
        <v>0</v>
      </c>
      <c r="H395" s="179"/>
      <c r="I395" s="179"/>
      <c r="J395" s="179"/>
      <c r="K395" s="179"/>
    </row>
    <row r="396" spans="1:11" ht="18">
      <c r="A396" s="179"/>
      <c r="B396" s="246" t="s">
        <v>239</v>
      </c>
      <c r="C396" s="246"/>
      <c r="D396" s="246"/>
      <c r="E396" s="39">
        <f>SUM(E393:E395)</f>
        <v>86000</v>
      </c>
      <c r="F396" s="39">
        <f>SUM(F393:F395)</f>
        <v>12000</v>
      </c>
      <c r="G396" s="39">
        <f>SUM(G393:G395)</f>
        <v>0</v>
      </c>
      <c r="H396" s="179"/>
      <c r="I396" s="179"/>
      <c r="J396" s="179"/>
      <c r="K396" s="179"/>
    </row>
    <row r="397" spans="1:11" ht="18">
      <c r="A397" s="180">
        <v>1</v>
      </c>
      <c r="B397" s="228" t="s">
        <v>324</v>
      </c>
      <c r="C397" s="179" t="s">
        <v>325</v>
      </c>
      <c r="D397" s="179"/>
      <c r="E397" s="39">
        <v>0</v>
      </c>
      <c r="F397" s="39">
        <v>0</v>
      </c>
      <c r="G397" s="39">
        <v>0</v>
      </c>
      <c r="H397" s="179"/>
      <c r="I397" s="179"/>
      <c r="J397" s="179"/>
      <c r="K397" s="179"/>
    </row>
    <row r="398" spans="1:11" ht="18">
      <c r="A398" s="180"/>
      <c r="B398" s="228"/>
      <c r="C398" s="179"/>
      <c r="D398" s="179"/>
      <c r="E398" s="39">
        <v>0</v>
      </c>
      <c r="F398" s="39"/>
      <c r="G398" s="39">
        <v>0</v>
      </c>
      <c r="H398" s="179"/>
      <c r="I398" s="179"/>
      <c r="J398" s="179"/>
      <c r="K398" s="179"/>
    </row>
    <row r="399" spans="1:11" ht="18">
      <c r="A399" s="180"/>
      <c r="B399" s="228"/>
      <c r="C399" s="179"/>
      <c r="D399" s="179"/>
      <c r="E399" s="39">
        <v>0</v>
      </c>
      <c r="F399" s="39">
        <v>2000</v>
      </c>
      <c r="G399" s="39">
        <v>0</v>
      </c>
      <c r="H399" s="179"/>
      <c r="I399" s="179"/>
      <c r="J399" s="179"/>
      <c r="K399" s="179"/>
    </row>
    <row r="400" spans="1:11" ht="18">
      <c r="A400" s="179" t="s">
        <v>247</v>
      </c>
      <c r="B400" s="228" t="s">
        <v>326</v>
      </c>
      <c r="C400" s="179" t="s">
        <v>325</v>
      </c>
      <c r="D400" s="179"/>
      <c r="E400" s="39">
        <v>0</v>
      </c>
      <c r="F400" s="39">
        <v>0</v>
      </c>
      <c r="G400" s="39">
        <v>0</v>
      </c>
      <c r="H400" s="179"/>
      <c r="I400" s="229"/>
      <c r="J400" s="229"/>
      <c r="K400" s="179"/>
    </row>
    <row r="401" spans="1:11" ht="18">
      <c r="A401" s="179"/>
      <c r="B401" s="228"/>
      <c r="C401" s="179"/>
      <c r="D401" s="179"/>
      <c r="E401" s="39">
        <v>0</v>
      </c>
      <c r="F401" s="39"/>
      <c r="G401" s="39">
        <v>0</v>
      </c>
      <c r="H401" s="179"/>
      <c r="I401" s="229"/>
      <c r="J401" s="229"/>
      <c r="K401" s="179"/>
    </row>
    <row r="402" spans="1:11" ht="18">
      <c r="A402" s="179"/>
      <c r="B402" s="228"/>
      <c r="C402" s="179"/>
      <c r="D402" s="179"/>
      <c r="E402" s="39">
        <v>0</v>
      </c>
      <c r="F402" s="39">
        <v>6500</v>
      </c>
      <c r="G402" s="39">
        <v>0</v>
      </c>
      <c r="H402" s="179"/>
      <c r="I402" s="229"/>
      <c r="J402" s="229"/>
      <c r="K402" s="179"/>
    </row>
    <row r="403" spans="1:11" ht="18">
      <c r="A403" s="179" t="s">
        <v>248</v>
      </c>
      <c r="B403" s="228" t="s">
        <v>327</v>
      </c>
      <c r="C403" s="179" t="s">
        <v>325</v>
      </c>
      <c r="D403" s="179"/>
      <c r="E403" s="39">
        <v>0</v>
      </c>
      <c r="F403" s="39">
        <v>0</v>
      </c>
      <c r="G403" s="39">
        <v>0</v>
      </c>
      <c r="H403" s="179"/>
      <c r="I403" s="179"/>
      <c r="J403" s="179"/>
      <c r="K403" s="179"/>
    </row>
    <row r="404" spans="1:11" ht="18">
      <c r="A404" s="179"/>
      <c r="B404" s="228"/>
      <c r="C404" s="179"/>
      <c r="D404" s="179"/>
      <c r="E404" s="39">
        <v>0</v>
      </c>
      <c r="F404" s="39"/>
      <c r="G404" s="39">
        <v>0</v>
      </c>
      <c r="H404" s="179"/>
      <c r="I404" s="179"/>
      <c r="J404" s="179"/>
      <c r="K404" s="179"/>
    </row>
    <row r="405" spans="1:11" ht="18">
      <c r="A405" s="179"/>
      <c r="B405" s="228"/>
      <c r="C405" s="179"/>
      <c r="D405" s="179"/>
      <c r="E405" s="39">
        <v>0</v>
      </c>
      <c r="F405" s="39">
        <v>3500</v>
      </c>
      <c r="G405" s="39">
        <v>0</v>
      </c>
      <c r="H405" s="179"/>
      <c r="I405" s="179"/>
      <c r="J405" s="179"/>
      <c r="K405" s="179"/>
    </row>
    <row r="406" spans="1:11" ht="18" customHeight="1">
      <c r="A406" s="184"/>
      <c r="B406" s="204" t="s">
        <v>328</v>
      </c>
      <c r="C406" s="205"/>
      <c r="D406" s="206"/>
      <c r="E406" s="39">
        <v>0</v>
      </c>
      <c r="F406" s="39">
        <v>0</v>
      </c>
      <c r="G406" s="39">
        <v>0</v>
      </c>
      <c r="H406" s="213"/>
      <c r="I406" s="214"/>
      <c r="J406" s="214"/>
      <c r="K406" s="215"/>
    </row>
    <row r="407" spans="1:11" ht="18">
      <c r="A407" s="185"/>
      <c r="B407" s="207"/>
      <c r="C407" s="208"/>
      <c r="D407" s="209"/>
      <c r="E407" s="39">
        <v>0</v>
      </c>
      <c r="F407" s="39">
        <v>0</v>
      </c>
      <c r="G407" s="39">
        <v>0</v>
      </c>
      <c r="H407" s="216"/>
      <c r="I407" s="217"/>
      <c r="J407" s="217"/>
      <c r="K407" s="218"/>
    </row>
    <row r="408" spans="1:11" ht="18">
      <c r="A408" s="185"/>
      <c r="B408" s="210"/>
      <c r="C408" s="211"/>
      <c r="D408" s="212"/>
      <c r="E408" s="39">
        <v>165600</v>
      </c>
      <c r="F408" s="39">
        <v>20100</v>
      </c>
      <c r="G408" s="39">
        <v>0</v>
      </c>
      <c r="H408" s="216"/>
      <c r="I408" s="217"/>
      <c r="J408" s="217"/>
      <c r="K408" s="218"/>
    </row>
    <row r="409" spans="1:11" ht="18">
      <c r="A409" s="186"/>
      <c r="B409" s="222" t="s">
        <v>239</v>
      </c>
      <c r="C409" s="223"/>
      <c r="D409" s="224"/>
      <c r="E409" s="39">
        <f>SUM(E406:E408)</f>
        <v>165600</v>
      </c>
      <c r="F409" s="39">
        <f>SUM(F406:F408)</f>
        <v>20100</v>
      </c>
      <c r="G409" s="39">
        <f>SUM(G406:G408)</f>
        <v>0</v>
      </c>
      <c r="H409" s="219"/>
      <c r="I409" s="220"/>
      <c r="J409" s="220"/>
      <c r="K409" s="221"/>
    </row>
    <row r="410" spans="1:11" ht="18" customHeight="1">
      <c r="A410" s="184"/>
      <c r="B410" s="204" t="s">
        <v>263</v>
      </c>
      <c r="C410" s="205"/>
      <c r="D410" s="206"/>
      <c r="E410" s="61">
        <f aca="true" t="shared" si="3" ref="E410:G413">SUM(E414+E418)</f>
        <v>871000</v>
      </c>
      <c r="F410" s="61">
        <f t="shared" si="3"/>
        <v>0</v>
      </c>
      <c r="G410" s="61">
        <f t="shared" si="3"/>
        <v>0</v>
      </c>
      <c r="H410" s="213"/>
      <c r="I410" s="214"/>
      <c r="J410" s="214"/>
      <c r="K410" s="215"/>
    </row>
    <row r="411" spans="1:11" ht="18">
      <c r="A411" s="185"/>
      <c r="B411" s="207"/>
      <c r="C411" s="208"/>
      <c r="D411" s="209"/>
      <c r="E411" s="39">
        <f t="shared" si="3"/>
        <v>0</v>
      </c>
      <c r="F411" s="39">
        <f t="shared" si="3"/>
        <v>0</v>
      </c>
      <c r="G411" s="39">
        <f t="shared" si="3"/>
        <v>0</v>
      </c>
      <c r="H411" s="216"/>
      <c r="I411" s="217"/>
      <c r="J411" s="217"/>
      <c r="K411" s="218"/>
    </row>
    <row r="412" spans="1:11" ht="18">
      <c r="A412" s="185"/>
      <c r="B412" s="210"/>
      <c r="C412" s="211"/>
      <c r="D412" s="212"/>
      <c r="E412" s="39">
        <f t="shared" si="3"/>
        <v>373000</v>
      </c>
      <c r="F412" s="39">
        <f t="shared" si="3"/>
        <v>56500</v>
      </c>
      <c r="G412" s="39">
        <f t="shared" si="3"/>
        <v>0</v>
      </c>
      <c r="H412" s="216"/>
      <c r="I412" s="217"/>
      <c r="J412" s="217"/>
      <c r="K412" s="218"/>
    </row>
    <row r="413" spans="1:11" ht="18">
      <c r="A413" s="186"/>
      <c r="B413" s="222" t="s">
        <v>239</v>
      </c>
      <c r="C413" s="223"/>
      <c r="D413" s="224"/>
      <c r="E413" s="39">
        <f>SUM(E417+E421)</f>
        <v>1244000</v>
      </c>
      <c r="F413" s="39">
        <f t="shared" si="3"/>
        <v>56500</v>
      </c>
      <c r="G413" s="39">
        <f t="shared" si="3"/>
        <v>0</v>
      </c>
      <c r="H413" s="219"/>
      <c r="I413" s="220"/>
      <c r="J413" s="220"/>
      <c r="K413" s="221"/>
    </row>
    <row r="414" spans="1:11" ht="54.75" customHeight="1">
      <c r="A414" s="101"/>
      <c r="B414" s="292" t="s">
        <v>261</v>
      </c>
      <c r="C414" s="293"/>
      <c r="D414" s="294"/>
      <c r="E414" s="39">
        <v>60000</v>
      </c>
      <c r="F414" s="39">
        <v>0</v>
      </c>
      <c r="G414" s="39">
        <v>0</v>
      </c>
      <c r="H414" s="213"/>
      <c r="I414" s="214"/>
      <c r="J414" s="214"/>
      <c r="K414" s="215"/>
    </row>
    <row r="415" spans="1:11" ht="18">
      <c r="A415" s="102"/>
      <c r="B415" s="295"/>
      <c r="C415" s="296"/>
      <c r="D415" s="297"/>
      <c r="E415" s="39">
        <v>0</v>
      </c>
      <c r="F415" s="39">
        <v>0</v>
      </c>
      <c r="G415" s="39">
        <v>0</v>
      </c>
      <c r="H415" s="216"/>
      <c r="I415" s="217"/>
      <c r="J415" s="217"/>
      <c r="K415" s="218"/>
    </row>
    <row r="416" spans="1:11" ht="18">
      <c r="A416" s="103"/>
      <c r="B416" s="298"/>
      <c r="C416" s="299"/>
      <c r="D416" s="300"/>
      <c r="E416" s="39">
        <v>0</v>
      </c>
      <c r="F416" s="39">
        <v>0</v>
      </c>
      <c r="G416" s="39">
        <v>0</v>
      </c>
      <c r="H416" s="216"/>
      <c r="I416" s="217"/>
      <c r="J416" s="217"/>
      <c r="K416" s="218"/>
    </row>
    <row r="417" spans="1:11" ht="18">
      <c r="A417" s="18"/>
      <c r="B417" s="222" t="s">
        <v>241</v>
      </c>
      <c r="C417" s="223"/>
      <c r="D417" s="224"/>
      <c r="E417" s="39">
        <f>SUM(E414:E416)</f>
        <v>60000</v>
      </c>
      <c r="F417" s="39">
        <v>0</v>
      </c>
      <c r="G417" s="39">
        <f>SUM(G414:G416)</f>
        <v>0</v>
      </c>
      <c r="H417" s="219"/>
      <c r="I417" s="220"/>
      <c r="J417" s="220"/>
      <c r="K417" s="221"/>
    </row>
    <row r="418" spans="1:11" ht="18">
      <c r="A418" s="101"/>
      <c r="B418" s="204" t="s">
        <v>114</v>
      </c>
      <c r="C418" s="205"/>
      <c r="D418" s="206"/>
      <c r="E418" s="39">
        <f>SUM(E422+E425+E428+E431)</f>
        <v>811000</v>
      </c>
      <c r="F418" s="39">
        <f>SUM(F422+F425+F428+F431)</f>
        <v>0</v>
      </c>
      <c r="G418" s="39">
        <f>SUM(G422+G425+G428+G431)</f>
        <v>0</v>
      </c>
      <c r="H418" s="184"/>
      <c r="I418" s="184"/>
      <c r="J418" s="184"/>
      <c r="K418" s="184"/>
    </row>
    <row r="419" spans="1:11" ht="18">
      <c r="A419" s="102"/>
      <c r="B419" s="207"/>
      <c r="C419" s="208"/>
      <c r="D419" s="209"/>
      <c r="E419" s="39">
        <f>SUM(E423+E427+E429+E432)</f>
        <v>0</v>
      </c>
      <c r="F419" s="39">
        <f>SUM(F423+F427+F429+F432)</f>
        <v>0</v>
      </c>
      <c r="G419" s="39">
        <f>SUM(G423+G427+G429+G432)</f>
        <v>0</v>
      </c>
      <c r="H419" s="185"/>
      <c r="I419" s="185"/>
      <c r="J419" s="185"/>
      <c r="K419" s="185"/>
    </row>
    <row r="420" spans="1:11" ht="18">
      <c r="A420" s="102"/>
      <c r="B420" s="210"/>
      <c r="C420" s="211"/>
      <c r="D420" s="212"/>
      <c r="E420" s="39">
        <f>SUM(E424+E427+E430+E433)</f>
        <v>373000</v>
      </c>
      <c r="F420" s="39">
        <f>SUM(F424+F427+F430+F433)</f>
        <v>56500</v>
      </c>
      <c r="G420" s="39">
        <f>SUM(G424+G427+G430+G433)</f>
        <v>0</v>
      </c>
      <c r="H420" s="185"/>
      <c r="I420" s="185"/>
      <c r="J420" s="185"/>
      <c r="K420" s="185"/>
    </row>
    <row r="421" spans="1:11" ht="18">
      <c r="A421" s="102"/>
      <c r="B421" s="222" t="s">
        <v>241</v>
      </c>
      <c r="C421" s="223"/>
      <c r="D421" s="224"/>
      <c r="E421" s="39">
        <f>SUM(E418:E420)</f>
        <v>1184000</v>
      </c>
      <c r="F421" s="39">
        <f>SUM(F418:F420)</f>
        <v>56500</v>
      </c>
      <c r="G421" s="39">
        <f>SUM(G418:G420)</f>
        <v>0</v>
      </c>
      <c r="H421" s="186"/>
      <c r="I421" s="186"/>
      <c r="J421" s="186"/>
      <c r="K421" s="186"/>
    </row>
    <row r="422" spans="1:11" ht="18" customHeight="1">
      <c r="A422" s="184" t="s">
        <v>246</v>
      </c>
      <c r="B422" s="230" t="s">
        <v>115</v>
      </c>
      <c r="C422" s="104"/>
      <c r="D422" s="104"/>
      <c r="E422" s="39">
        <v>40500</v>
      </c>
      <c r="F422" s="39">
        <v>0</v>
      </c>
      <c r="G422" s="39">
        <v>0</v>
      </c>
      <c r="H422" s="184"/>
      <c r="I422" s="225"/>
      <c r="J422" s="225"/>
      <c r="K422" s="184"/>
    </row>
    <row r="423" spans="1:11" ht="18">
      <c r="A423" s="185"/>
      <c r="B423" s="231"/>
      <c r="C423" s="104"/>
      <c r="D423" s="104"/>
      <c r="E423" s="39">
        <v>0</v>
      </c>
      <c r="F423" s="39">
        <v>0</v>
      </c>
      <c r="G423" s="39">
        <v>0</v>
      </c>
      <c r="H423" s="185"/>
      <c r="I423" s="226"/>
      <c r="J423" s="226"/>
      <c r="K423" s="185"/>
    </row>
    <row r="424" spans="1:11" ht="18">
      <c r="A424" s="186"/>
      <c r="B424" s="232"/>
      <c r="C424" s="16"/>
      <c r="D424" s="16"/>
      <c r="E424" s="39">
        <v>186000</v>
      </c>
      <c r="F424" s="39">
        <v>28000</v>
      </c>
      <c r="G424" s="39">
        <v>0</v>
      </c>
      <c r="H424" s="186"/>
      <c r="I424" s="227"/>
      <c r="J424" s="227"/>
      <c r="K424" s="186"/>
    </row>
    <row r="425" spans="1:11" ht="18" customHeight="1">
      <c r="A425" s="184" t="s">
        <v>247</v>
      </c>
      <c r="B425" s="230" t="s">
        <v>262</v>
      </c>
      <c r="C425" s="104"/>
      <c r="D425" s="104"/>
      <c r="E425" s="39">
        <v>566000</v>
      </c>
      <c r="F425" s="39">
        <v>0</v>
      </c>
      <c r="G425" s="39">
        <v>0</v>
      </c>
      <c r="H425" s="184"/>
      <c r="I425" s="225"/>
      <c r="J425" s="225"/>
      <c r="K425" s="184"/>
    </row>
    <row r="426" spans="1:11" ht="18">
      <c r="A426" s="185"/>
      <c r="B426" s="231"/>
      <c r="C426" s="104"/>
      <c r="D426" s="104"/>
      <c r="E426" s="39">
        <v>0</v>
      </c>
      <c r="F426" s="39">
        <v>0</v>
      </c>
      <c r="G426" s="39">
        <v>0</v>
      </c>
      <c r="H426" s="185"/>
      <c r="I426" s="226"/>
      <c r="J426" s="226"/>
      <c r="K426" s="185"/>
    </row>
    <row r="427" spans="1:11" ht="18">
      <c r="A427" s="186"/>
      <c r="B427" s="232"/>
      <c r="C427" s="16"/>
      <c r="D427" s="16"/>
      <c r="E427" s="39">
        <v>0</v>
      </c>
      <c r="F427" s="39">
        <v>0</v>
      </c>
      <c r="G427" s="39">
        <v>0</v>
      </c>
      <c r="H427" s="186"/>
      <c r="I427" s="227"/>
      <c r="J427" s="227"/>
      <c r="K427" s="186"/>
    </row>
    <row r="428" spans="1:11" ht="18" customHeight="1">
      <c r="A428" s="184" t="s">
        <v>248</v>
      </c>
      <c r="B428" s="230" t="s">
        <v>117</v>
      </c>
      <c r="C428" s="104"/>
      <c r="D428" s="104"/>
      <c r="E428" s="39">
        <v>146000</v>
      </c>
      <c r="F428" s="39">
        <v>0</v>
      </c>
      <c r="G428" s="39">
        <v>0</v>
      </c>
      <c r="H428" s="184"/>
      <c r="I428" s="225"/>
      <c r="J428" s="225"/>
      <c r="K428" s="184"/>
    </row>
    <row r="429" spans="1:11" ht="18">
      <c r="A429" s="185"/>
      <c r="B429" s="231"/>
      <c r="C429" s="104"/>
      <c r="D429" s="104"/>
      <c r="E429" s="39">
        <v>0</v>
      </c>
      <c r="F429" s="39">
        <v>0</v>
      </c>
      <c r="G429" s="39">
        <v>0</v>
      </c>
      <c r="H429" s="185"/>
      <c r="I429" s="226"/>
      <c r="J429" s="226"/>
      <c r="K429" s="185"/>
    </row>
    <row r="430" spans="1:11" ht="18">
      <c r="A430" s="186"/>
      <c r="B430" s="232"/>
      <c r="C430" s="16"/>
      <c r="D430" s="16"/>
      <c r="E430" s="39">
        <v>167000</v>
      </c>
      <c r="F430" s="39">
        <v>26000</v>
      </c>
      <c r="G430" s="39">
        <v>0</v>
      </c>
      <c r="H430" s="186"/>
      <c r="I430" s="227"/>
      <c r="J430" s="227"/>
      <c r="K430" s="186"/>
    </row>
    <row r="431" spans="1:11" ht="18" customHeight="1">
      <c r="A431" s="189">
        <v>4</v>
      </c>
      <c r="B431" s="230" t="s">
        <v>118</v>
      </c>
      <c r="C431" s="104"/>
      <c r="D431" s="104"/>
      <c r="E431" s="39">
        <v>58500</v>
      </c>
      <c r="F431" s="39">
        <v>0</v>
      </c>
      <c r="G431" s="39"/>
      <c r="H431" s="184"/>
      <c r="I431" s="225"/>
      <c r="J431" s="225"/>
      <c r="K431" s="184"/>
    </row>
    <row r="432" spans="1:11" ht="18">
      <c r="A432" s="190"/>
      <c r="B432" s="231"/>
      <c r="C432" s="104"/>
      <c r="D432" s="104"/>
      <c r="E432" s="39">
        <v>0</v>
      </c>
      <c r="F432" s="39">
        <v>0</v>
      </c>
      <c r="G432" s="39">
        <v>0</v>
      </c>
      <c r="H432" s="185"/>
      <c r="I432" s="226"/>
      <c r="J432" s="226"/>
      <c r="K432" s="185"/>
    </row>
    <row r="433" spans="1:11" ht="18">
      <c r="A433" s="191"/>
      <c r="B433" s="232"/>
      <c r="C433" s="16"/>
      <c r="D433" s="16"/>
      <c r="E433" s="39">
        <v>20000</v>
      </c>
      <c r="F433" s="39">
        <v>2500</v>
      </c>
      <c r="G433" s="39">
        <v>0</v>
      </c>
      <c r="H433" s="186"/>
      <c r="I433" s="227"/>
      <c r="J433" s="227"/>
      <c r="K433" s="186"/>
    </row>
    <row r="434" spans="1:12" ht="18" customHeight="1">
      <c r="A434" s="187"/>
      <c r="B434" s="204" t="s">
        <v>259</v>
      </c>
      <c r="C434" s="205"/>
      <c r="D434" s="206"/>
      <c r="E434" s="53">
        <f>E438+E441+E444+E447+E450+E453+E456+E459+E462+E465+E468+E471</f>
        <v>107405</v>
      </c>
      <c r="F434" s="53">
        <f>F438+F441+F444+F447+F450+F453+F456+F459+F462+F465+F468+F471+F474</f>
        <v>120000</v>
      </c>
      <c r="G434" s="53">
        <f>G438+G441+G444+G447+G450+G453+G456+G459+G462+G465+G468+G471</f>
        <v>4700</v>
      </c>
      <c r="H434" s="121"/>
      <c r="I434" s="121"/>
      <c r="J434" s="121"/>
      <c r="K434" s="136"/>
      <c r="L434" s="43"/>
    </row>
    <row r="435" spans="1:12" ht="18">
      <c r="A435" s="188"/>
      <c r="B435" s="207"/>
      <c r="C435" s="208"/>
      <c r="D435" s="209"/>
      <c r="E435" s="53">
        <v>0</v>
      </c>
      <c r="F435" s="53">
        <v>0</v>
      </c>
      <c r="G435" s="53">
        <v>0</v>
      </c>
      <c r="H435" s="122"/>
      <c r="I435" s="122"/>
      <c r="J435" s="122"/>
      <c r="K435" s="119"/>
      <c r="L435" s="43"/>
    </row>
    <row r="436" spans="1:12" ht="18">
      <c r="A436" s="188"/>
      <c r="B436" s="210"/>
      <c r="C436" s="211"/>
      <c r="D436" s="212"/>
      <c r="E436" s="53">
        <v>0</v>
      </c>
      <c r="F436" s="53">
        <v>0</v>
      </c>
      <c r="G436" s="53">
        <v>0</v>
      </c>
      <c r="H436" s="123"/>
      <c r="I436" s="123"/>
      <c r="J436" s="123"/>
      <c r="K436" s="120"/>
      <c r="L436" s="44"/>
    </row>
    <row r="437" spans="2:12" ht="18">
      <c r="B437" s="222" t="s">
        <v>260</v>
      </c>
      <c r="C437" s="223"/>
      <c r="D437" s="224"/>
      <c r="E437" s="53">
        <f>E434+E435+E436</f>
        <v>107405</v>
      </c>
      <c r="F437" s="53">
        <f>F434+F435+F436</f>
        <v>120000</v>
      </c>
      <c r="G437" s="53">
        <f>G434+G435+G436</f>
        <v>4700</v>
      </c>
      <c r="H437" s="57"/>
      <c r="I437" s="57"/>
      <c r="J437" s="57"/>
      <c r="K437" s="55"/>
      <c r="L437" s="44"/>
    </row>
    <row r="438" spans="1:12" ht="81.75" customHeight="1">
      <c r="A438" s="181">
        <v>1</v>
      </c>
      <c r="B438" s="109" t="s">
        <v>181</v>
      </c>
      <c r="C438" s="143" t="s">
        <v>182</v>
      </c>
      <c r="D438" s="133">
        <v>40416</v>
      </c>
      <c r="E438" s="88">
        <v>4500</v>
      </c>
      <c r="F438" s="88">
        <v>2000</v>
      </c>
      <c r="G438" s="88">
        <v>0</v>
      </c>
      <c r="H438" s="116"/>
      <c r="I438" s="115"/>
      <c r="J438" s="115"/>
      <c r="K438" s="124" t="s">
        <v>10</v>
      </c>
      <c r="L438" s="44"/>
    </row>
    <row r="439" spans="1:11" ht="112.5" customHeight="1">
      <c r="A439" s="182"/>
      <c r="B439" s="110"/>
      <c r="C439" s="144"/>
      <c r="D439" s="134"/>
      <c r="E439" s="88">
        <v>0</v>
      </c>
      <c r="F439" s="88">
        <v>0</v>
      </c>
      <c r="G439" s="88">
        <v>0</v>
      </c>
      <c r="H439" s="117"/>
      <c r="I439" s="113"/>
      <c r="J439" s="113"/>
      <c r="K439" s="125"/>
    </row>
    <row r="440" spans="1:11" ht="78" customHeight="1">
      <c r="A440" s="183"/>
      <c r="B440" s="111"/>
      <c r="C440" s="145"/>
      <c r="D440" s="135"/>
      <c r="E440" s="88">
        <v>0</v>
      </c>
      <c r="F440" s="88">
        <v>0</v>
      </c>
      <c r="G440" s="88">
        <v>0</v>
      </c>
      <c r="H440" s="118"/>
      <c r="I440" s="114"/>
      <c r="J440" s="114"/>
      <c r="K440" s="126"/>
    </row>
    <row r="441" spans="1:11" ht="64.5" customHeight="1">
      <c r="A441" s="181">
        <v>2</v>
      </c>
      <c r="B441" s="124" t="s">
        <v>217</v>
      </c>
      <c r="C441" s="136" t="s">
        <v>252</v>
      </c>
      <c r="D441" s="133">
        <v>40500</v>
      </c>
      <c r="E441" s="52">
        <v>5800</v>
      </c>
      <c r="F441" s="52">
        <v>1800</v>
      </c>
      <c r="G441" s="52">
        <v>0</v>
      </c>
      <c r="H441" s="121"/>
      <c r="I441" s="121"/>
      <c r="J441" s="121"/>
      <c r="K441" s="124" t="s">
        <v>11</v>
      </c>
    </row>
    <row r="442" spans="1:11" ht="35.25" customHeight="1">
      <c r="A442" s="182"/>
      <c r="B442" s="125"/>
      <c r="C442" s="119"/>
      <c r="D442" s="134"/>
      <c r="E442" s="52">
        <v>0</v>
      </c>
      <c r="F442" s="52">
        <v>0</v>
      </c>
      <c r="G442" s="52">
        <v>0</v>
      </c>
      <c r="H442" s="122"/>
      <c r="I442" s="122"/>
      <c r="J442" s="122"/>
      <c r="K442" s="125"/>
    </row>
    <row r="443" spans="1:11" ht="18">
      <c r="A443" s="183"/>
      <c r="B443" s="126"/>
      <c r="C443" s="120"/>
      <c r="D443" s="135"/>
      <c r="E443" s="52">
        <v>0</v>
      </c>
      <c r="F443" s="52">
        <v>0</v>
      </c>
      <c r="G443" s="52">
        <v>0</v>
      </c>
      <c r="H443" s="123"/>
      <c r="I443" s="123"/>
      <c r="J443" s="123"/>
      <c r="K443" s="126"/>
    </row>
    <row r="444" spans="1:11" ht="101.25" customHeight="1">
      <c r="A444" s="181">
        <v>3</v>
      </c>
      <c r="B444" s="109" t="s">
        <v>222</v>
      </c>
      <c r="C444" s="143" t="s">
        <v>221</v>
      </c>
      <c r="D444" s="133">
        <v>40507</v>
      </c>
      <c r="E444" s="105">
        <v>4830</v>
      </c>
      <c r="F444" s="105">
        <v>2898</v>
      </c>
      <c r="G444" s="105">
        <v>0</v>
      </c>
      <c r="H444" s="116"/>
      <c r="I444" s="115"/>
      <c r="J444" s="115"/>
      <c r="K444" s="109" t="s">
        <v>12</v>
      </c>
    </row>
    <row r="445" spans="1:11" ht="74.25" customHeight="1">
      <c r="A445" s="182"/>
      <c r="B445" s="110"/>
      <c r="C445" s="144"/>
      <c r="D445" s="134"/>
      <c r="E445" s="88">
        <v>0</v>
      </c>
      <c r="F445" s="88">
        <v>0</v>
      </c>
      <c r="G445" s="88">
        <v>0</v>
      </c>
      <c r="H445" s="117"/>
      <c r="I445" s="113"/>
      <c r="J445" s="113"/>
      <c r="K445" s="110"/>
    </row>
    <row r="446" spans="1:11" ht="61.5" customHeight="1">
      <c r="A446" s="183"/>
      <c r="B446" s="111"/>
      <c r="C446" s="145"/>
      <c r="D446" s="135"/>
      <c r="E446" s="88">
        <v>0</v>
      </c>
      <c r="F446" s="88">
        <v>0</v>
      </c>
      <c r="G446" s="88">
        <v>0</v>
      </c>
      <c r="H446" s="118"/>
      <c r="I446" s="114"/>
      <c r="J446" s="114"/>
      <c r="K446" s="111"/>
    </row>
    <row r="447" spans="1:11" ht="80.25" customHeight="1">
      <c r="A447" s="181">
        <v>4</v>
      </c>
      <c r="B447" s="109" t="s">
        <v>225</v>
      </c>
      <c r="C447" s="143" t="s">
        <v>226</v>
      </c>
      <c r="D447" s="133">
        <v>40507</v>
      </c>
      <c r="E447" s="88">
        <v>4800</v>
      </c>
      <c r="F447" s="88">
        <v>2880</v>
      </c>
      <c r="G447" s="88">
        <v>0</v>
      </c>
      <c r="H447" s="116"/>
      <c r="I447" s="115"/>
      <c r="J447" s="115"/>
      <c r="K447" s="109" t="s">
        <v>13</v>
      </c>
    </row>
    <row r="448" spans="1:11" ht="72" customHeight="1">
      <c r="A448" s="182"/>
      <c r="B448" s="110"/>
      <c r="C448" s="144"/>
      <c r="D448" s="134"/>
      <c r="E448" s="88">
        <v>0</v>
      </c>
      <c r="F448" s="88">
        <v>0</v>
      </c>
      <c r="G448" s="88">
        <v>0</v>
      </c>
      <c r="H448" s="117"/>
      <c r="I448" s="113"/>
      <c r="J448" s="113"/>
      <c r="K448" s="110"/>
    </row>
    <row r="449" spans="1:11" ht="73.5" customHeight="1">
      <c r="A449" s="183"/>
      <c r="B449" s="111"/>
      <c r="C449" s="145"/>
      <c r="D449" s="135"/>
      <c r="E449" s="88">
        <v>0</v>
      </c>
      <c r="F449" s="88">
        <v>0</v>
      </c>
      <c r="G449" s="88">
        <v>0</v>
      </c>
      <c r="H449" s="118"/>
      <c r="I449" s="114"/>
      <c r="J449" s="114"/>
      <c r="K449" s="111"/>
    </row>
    <row r="450" spans="1:11" ht="56.25" customHeight="1">
      <c r="A450" s="181">
        <v>5</v>
      </c>
      <c r="B450" s="109" t="s">
        <v>229</v>
      </c>
      <c r="C450" s="143" t="s">
        <v>228</v>
      </c>
      <c r="D450" s="133">
        <v>40507</v>
      </c>
      <c r="E450" s="88">
        <v>8000</v>
      </c>
      <c r="F450" s="88">
        <v>7500</v>
      </c>
      <c r="G450" s="88">
        <v>0</v>
      </c>
      <c r="H450" s="116"/>
      <c r="I450" s="115"/>
      <c r="J450" s="115"/>
      <c r="K450" s="109" t="s">
        <v>253</v>
      </c>
    </row>
    <row r="451" spans="1:11" ht="67.5" customHeight="1">
      <c r="A451" s="182"/>
      <c r="B451" s="110"/>
      <c r="C451" s="144"/>
      <c r="D451" s="134"/>
      <c r="E451" s="88">
        <v>0</v>
      </c>
      <c r="F451" s="88">
        <v>0</v>
      </c>
      <c r="G451" s="88">
        <v>0</v>
      </c>
      <c r="H451" s="117"/>
      <c r="I451" s="113"/>
      <c r="J451" s="113"/>
      <c r="K451" s="110"/>
    </row>
    <row r="452" spans="1:11" ht="18">
      <c r="A452" s="183"/>
      <c r="B452" s="111"/>
      <c r="C452" s="145"/>
      <c r="D452" s="135"/>
      <c r="E452" s="88">
        <v>0</v>
      </c>
      <c r="F452" s="88">
        <v>0</v>
      </c>
      <c r="G452" s="88">
        <v>0</v>
      </c>
      <c r="H452" s="118"/>
      <c r="I452" s="114"/>
      <c r="J452" s="114"/>
      <c r="K452" s="111"/>
    </row>
    <row r="453" spans="1:11" ht="182.25" customHeight="1">
      <c r="A453" s="181">
        <v>6</v>
      </c>
      <c r="B453" s="109" t="s">
        <v>227</v>
      </c>
      <c r="C453" s="143" t="s">
        <v>228</v>
      </c>
      <c r="D453" s="133">
        <v>40507</v>
      </c>
      <c r="E453" s="88">
        <v>6000</v>
      </c>
      <c r="F453" s="88">
        <v>3600</v>
      </c>
      <c r="G453" s="88">
        <v>0</v>
      </c>
      <c r="H453" s="116"/>
      <c r="I453" s="115"/>
      <c r="J453" s="115"/>
      <c r="K453" s="109" t="s">
        <v>254</v>
      </c>
    </row>
    <row r="454" spans="1:11" ht="129.75" customHeight="1">
      <c r="A454" s="182"/>
      <c r="B454" s="110"/>
      <c r="C454" s="144"/>
      <c r="D454" s="134"/>
      <c r="E454" s="88">
        <v>0</v>
      </c>
      <c r="F454" s="88">
        <v>0</v>
      </c>
      <c r="G454" s="88">
        <v>0</v>
      </c>
      <c r="H454" s="117"/>
      <c r="I454" s="113"/>
      <c r="J454" s="113"/>
      <c r="K454" s="110"/>
    </row>
    <row r="455" spans="1:11" ht="161.25" customHeight="1">
      <c r="A455" s="183"/>
      <c r="B455" s="111"/>
      <c r="C455" s="145"/>
      <c r="D455" s="135"/>
      <c r="E455" s="88">
        <v>0</v>
      </c>
      <c r="F455" s="88">
        <v>0</v>
      </c>
      <c r="G455" s="88">
        <v>0</v>
      </c>
      <c r="H455" s="118"/>
      <c r="I455" s="114"/>
      <c r="J455" s="114"/>
      <c r="K455" s="111"/>
    </row>
    <row r="456" spans="1:11" ht="159" customHeight="1">
      <c r="A456" s="181">
        <v>7</v>
      </c>
      <c r="B456" s="109" t="s">
        <v>223</v>
      </c>
      <c r="C456" s="143" t="s">
        <v>224</v>
      </c>
      <c r="D456" s="133">
        <v>40507</v>
      </c>
      <c r="E456" s="105">
        <v>4700</v>
      </c>
      <c r="F456" s="105">
        <v>3000</v>
      </c>
      <c r="G456" s="105">
        <v>0</v>
      </c>
      <c r="H456" s="116"/>
      <c r="I456" s="115"/>
      <c r="J456" s="115"/>
      <c r="K456" s="109" t="s">
        <v>14</v>
      </c>
    </row>
    <row r="457" spans="1:11" ht="143.25" customHeight="1">
      <c r="A457" s="182"/>
      <c r="B457" s="110"/>
      <c r="C457" s="144"/>
      <c r="D457" s="134"/>
      <c r="E457" s="88">
        <v>0</v>
      </c>
      <c r="F457" s="88">
        <v>0</v>
      </c>
      <c r="G457" s="88">
        <v>0</v>
      </c>
      <c r="H457" s="117"/>
      <c r="I457" s="113"/>
      <c r="J457" s="113"/>
      <c r="K457" s="110"/>
    </row>
    <row r="458" spans="1:11" ht="159.75" customHeight="1">
      <c r="A458" s="183"/>
      <c r="B458" s="111"/>
      <c r="C458" s="145"/>
      <c r="D458" s="135"/>
      <c r="E458" s="88">
        <v>0</v>
      </c>
      <c r="F458" s="88">
        <v>0</v>
      </c>
      <c r="G458" s="88">
        <v>0</v>
      </c>
      <c r="H458" s="118"/>
      <c r="I458" s="114"/>
      <c r="J458" s="114"/>
      <c r="K458" s="111"/>
    </row>
    <row r="459" spans="1:11" ht="93" customHeight="1">
      <c r="A459" s="181">
        <v>8</v>
      </c>
      <c r="B459" s="109" t="s">
        <v>220</v>
      </c>
      <c r="C459" s="143" t="s">
        <v>221</v>
      </c>
      <c r="D459" s="133">
        <v>40507</v>
      </c>
      <c r="E459" s="88">
        <v>5000</v>
      </c>
      <c r="F459" s="88">
        <v>4700</v>
      </c>
      <c r="G459" s="88">
        <v>4700</v>
      </c>
      <c r="H459" s="116"/>
      <c r="I459" s="115"/>
      <c r="J459" s="115"/>
      <c r="K459" s="109" t="s">
        <v>15</v>
      </c>
    </row>
    <row r="460" spans="1:11" ht="102" customHeight="1">
      <c r="A460" s="182"/>
      <c r="B460" s="110"/>
      <c r="C460" s="144"/>
      <c r="D460" s="134"/>
      <c r="E460" s="88">
        <v>0</v>
      </c>
      <c r="F460" s="88">
        <v>0</v>
      </c>
      <c r="G460" s="88">
        <v>0</v>
      </c>
      <c r="H460" s="117"/>
      <c r="I460" s="113"/>
      <c r="J460" s="113"/>
      <c r="K460" s="110"/>
    </row>
    <row r="461" spans="1:11" ht="61.5" customHeight="1">
      <c r="A461" s="183"/>
      <c r="B461" s="111"/>
      <c r="C461" s="145"/>
      <c r="D461" s="135"/>
      <c r="E461" s="88">
        <v>0</v>
      </c>
      <c r="F461" s="88">
        <v>0</v>
      </c>
      <c r="G461" s="88">
        <v>0</v>
      </c>
      <c r="H461" s="118"/>
      <c r="I461" s="114"/>
      <c r="J461" s="114"/>
      <c r="K461" s="111"/>
    </row>
    <row r="462" spans="1:11" ht="106.5" customHeight="1">
      <c r="A462" s="181">
        <v>9</v>
      </c>
      <c r="B462" s="109" t="s">
        <v>231</v>
      </c>
      <c r="C462" s="143" t="s">
        <v>232</v>
      </c>
      <c r="D462" s="133">
        <v>40507</v>
      </c>
      <c r="E462" s="88">
        <v>13900</v>
      </c>
      <c r="F462" s="88">
        <v>10900</v>
      </c>
      <c r="G462" s="88">
        <v>0</v>
      </c>
      <c r="H462" s="116"/>
      <c r="I462" s="115"/>
      <c r="J462" s="115"/>
      <c r="K462" s="109" t="s">
        <v>16</v>
      </c>
    </row>
    <row r="463" spans="1:11" ht="102.75" customHeight="1">
      <c r="A463" s="182"/>
      <c r="B463" s="110"/>
      <c r="C463" s="144"/>
      <c r="D463" s="134"/>
      <c r="E463" s="88">
        <v>0</v>
      </c>
      <c r="F463" s="88">
        <v>0</v>
      </c>
      <c r="G463" s="88">
        <v>0</v>
      </c>
      <c r="H463" s="117"/>
      <c r="I463" s="113"/>
      <c r="J463" s="113"/>
      <c r="K463" s="110"/>
    </row>
    <row r="464" spans="1:11" ht="52.5" customHeight="1">
      <c r="A464" s="183"/>
      <c r="B464" s="111"/>
      <c r="C464" s="145"/>
      <c r="D464" s="135"/>
      <c r="E464" s="88">
        <v>0</v>
      </c>
      <c r="F464" s="88">
        <v>0</v>
      </c>
      <c r="G464" s="88">
        <v>0</v>
      </c>
      <c r="H464" s="118"/>
      <c r="I464" s="114"/>
      <c r="J464" s="114"/>
      <c r="K464" s="111"/>
    </row>
    <row r="465" spans="1:11" ht="99.75" customHeight="1">
      <c r="A465" s="181">
        <v>10</v>
      </c>
      <c r="B465" s="109" t="s">
        <v>230</v>
      </c>
      <c r="C465" s="143" t="s">
        <v>228</v>
      </c>
      <c r="D465" s="133">
        <v>40507</v>
      </c>
      <c r="E465" s="88">
        <v>7275</v>
      </c>
      <c r="F465" s="88">
        <v>5275</v>
      </c>
      <c r="G465" s="88">
        <v>0</v>
      </c>
      <c r="H465" s="116"/>
      <c r="I465" s="115"/>
      <c r="J465" s="115"/>
      <c r="K465" s="109" t="s">
        <v>255</v>
      </c>
    </row>
    <row r="466" spans="1:11" ht="78" customHeight="1">
      <c r="A466" s="182"/>
      <c r="B466" s="110"/>
      <c r="C466" s="144"/>
      <c r="D466" s="134"/>
      <c r="E466" s="88">
        <v>0</v>
      </c>
      <c r="F466" s="88">
        <v>0</v>
      </c>
      <c r="G466" s="88">
        <v>0</v>
      </c>
      <c r="H466" s="117"/>
      <c r="I466" s="113"/>
      <c r="J466" s="113"/>
      <c r="K466" s="110"/>
    </row>
    <row r="467" spans="1:11" ht="48.75" customHeight="1">
      <c r="A467" s="183"/>
      <c r="B467" s="111"/>
      <c r="C467" s="145"/>
      <c r="D467" s="135"/>
      <c r="E467" s="88">
        <v>0</v>
      </c>
      <c r="F467" s="88">
        <v>0</v>
      </c>
      <c r="G467" s="88">
        <v>0</v>
      </c>
      <c r="H467" s="118"/>
      <c r="I467" s="114"/>
      <c r="J467" s="114"/>
      <c r="K467" s="111"/>
    </row>
    <row r="468" spans="1:11" ht="88.5" customHeight="1">
      <c r="A468" s="181">
        <v>11</v>
      </c>
      <c r="B468" s="109" t="s">
        <v>218</v>
      </c>
      <c r="C468" s="143" t="s">
        <v>219</v>
      </c>
      <c r="D468" s="133">
        <v>40499</v>
      </c>
      <c r="E468" s="88">
        <v>18600</v>
      </c>
      <c r="F468" s="88">
        <v>11160</v>
      </c>
      <c r="G468" s="88">
        <v>0</v>
      </c>
      <c r="H468" s="116"/>
      <c r="I468" s="115"/>
      <c r="J468" s="115"/>
      <c r="K468" s="109" t="s">
        <v>256</v>
      </c>
    </row>
    <row r="469" spans="1:11" ht="69.75" customHeight="1">
      <c r="A469" s="182"/>
      <c r="B469" s="110"/>
      <c r="C469" s="144"/>
      <c r="D469" s="134"/>
      <c r="E469" s="88">
        <v>0</v>
      </c>
      <c r="F469" s="88">
        <v>0</v>
      </c>
      <c r="G469" s="88">
        <v>0</v>
      </c>
      <c r="H469" s="117"/>
      <c r="I469" s="113"/>
      <c r="J469" s="113"/>
      <c r="K469" s="110"/>
    </row>
    <row r="470" spans="1:11" ht="101.25" customHeight="1">
      <c r="A470" s="183"/>
      <c r="B470" s="111"/>
      <c r="C470" s="145"/>
      <c r="D470" s="135"/>
      <c r="E470" s="88">
        <v>0</v>
      </c>
      <c r="F470" s="88">
        <v>0</v>
      </c>
      <c r="G470" s="88"/>
      <c r="H470" s="118"/>
      <c r="I470" s="114"/>
      <c r="J470" s="114"/>
      <c r="K470" s="111"/>
    </row>
    <row r="471" spans="1:11" ht="135.75" customHeight="1">
      <c r="A471" s="181">
        <v>12</v>
      </c>
      <c r="B471" s="109" t="s">
        <v>17</v>
      </c>
      <c r="C471" s="143" t="s">
        <v>18</v>
      </c>
      <c r="D471" s="133">
        <v>40653</v>
      </c>
      <c r="E471" s="88">
        <v>24000</v>
      </c>
      <c r="F471" s="88">
        <v>24000</v>
      </c>
      <c r="G471" s="88">
        <v>0</v>
      </c>
      <c r="H471" s="116"/>
      <c r="I471" s="115"/>
      <c r="J471" s="115"/>
      <c r="K471" s="109" t="s">
        <v>19</v>
      </c>
    </row>
    <row r="472" spans="1:11" ht="69" customHeight="1">
      <c r="A472" s="182"/>
      <c r="B472" s="110"/>
      <c r="C472" s="144"/>
      <c r="D472" s="134"/>
      <c r="E472" s="88">
        <v>0</v>
      </c>
      <c r="F472" s="88">
        <v>0</v>
      </c>
      <c r="G472" s="88">
        <v>0</v>
      </c>
      <c r="H472" s="117"/>
      <c r="I472" s="113"/>
      <c r="J472" s="113"/>
      <c r="K472" s="110"/>
    </row>
    <row r="473" spans="1:11" ht="105.75" customHeight="1">
      <c r="A473" s="183"/>
      <c r="B473" s="111"/>
      <c r="C473" s="145"/>
      <c r="D473" s="135"/>
      <c r="E473" s="106">
        <v>0</v>
      </c>
      <c r="F473" s="106">
        <v>0</v>
      </c>
      <c r="G473" s="106">
        <v>0</v>
      </c>
      <c r="H473" s="118"/>
      <c r="I473" s="114"/>
      <c r="J473" s="114"/>
      <c r="K473" s="111"/>
    </row>
    <row r="474" spans="1:11" ht="18">
      <c r="A474" s="301"/>
      <c r="B474" s="287" t="s">
        <v>22</v>
      </c>
      <c r="C474" s="136"/>
      <c r="D474" s="133"/>
      <c r="E474" s="52">
        <v>0</v>
      </c>
      <c r="F474" s="53">
        <v>40287</v>
      </c>
      <c r="G474" s="52">
        <v>0</v>
      </c>
      <c r="H474" s="121"/>
      <c r="I474" s="121"/>
      <c r="J474" s="121"/>
      <c r="K474" s="124"/>
    </row>
    <row r="475" spans="1:11" ht="18">
      <c r="A475" s="302"/>
      <c r="B475" s="288"/>
      <c r="C475" s="119"/>
      <c r="D475" s="134"/>
      <c r="E475" s="52">
        <v>0</v>
      </c>
      <c r="F475" s="52">
        <v>0</v>
      </c>
      <c r="G475" s="52">
        <v>0</v>
      </c>
      <c r="H475" s="122"/>
      <c r="I475" s="122"/>
      <c r="J475" s="122"/>
      <c r="K475" s="125"/>
    </row>
    <row r="476" spans="1:11" ht="18">
      <c r="A476" s="303"/>
      <c r="B476" s="289"/>
      <c r="C476" s="120"/>
      <c r="D476" s="135"/>
      <c r="E476" s="52">
        <v>0</v>
      </c>
      <c r="F476" s="52">
        <v>0</v>
      </c>
      <c r="G476" s="52">
        <v>0</v>
      </c>
      <c r="H476" s="123"/>
      <c r="I476" s="123"/>
      <c r="J476" s="123"/>
      <c r="K476" s="126"/>
    </row>
    <row r="478" spans="2:11" ht="18">
      <c r="B478" s="192" t="s">
        <v>329</v>
      </c>
      <c r="C478" s="193"/>
      <c r="D478" s="193"/>
      <c r="E478" s="194"/>
      <c r="F478" s="9"/>
      <c r="G478" s="41"/>
      <c r="H478" s="198" t="s">
        <v>330</v>
      </c>
      <c r="I478" s="199"/>
      <c r="J478" s="199"/>
      <c r="K478" s="200"/>
    </row>
    <row r="479" spans="2:11" ht="18">
      <c r="B479" s="195"/>
      <c r="C479" s="196"/>
      <c r="D479" s="196"/>
      <c r="E479" s="197"/>
      <c r="F479" s="42"/>
      <c r="G479" s="41"/>
      <c r="H479" s="201"/>
      <c r="I479" s="202"/>
      <c r="J479" s="202"/>
      <c r="K479" s="203"/>
    </row>
    <row r="480" spans="8:11" ht="18">
      <c r="H480" s="44"/>
      <c r="I480" s="44"/>
      <c r="J480" s="44"/>
      <c r="K480" s="44"/>
    </row>
    <row r="481" spans="8:11" ht="18">
      <c r="H481" s="44"/>
      <c r="I481" s="44"/>
      <c r="J481" s="44"/>
      <c r="K481" s="44"/>
    </row>
    <row r="482" spans="8:11" ht="18">
      <c r="H482" s="44"/>
      <c r="I482" s="44"/>
      <c r="J482" s="44"/>
      <c r="K482" s="44"/>
    </row>
  </sheetData>
  <sheetProtection/>
  <mergeCells count="345">
    <mergeCell ref="I65:I67"/>
    <mergeCell ref="I74:I76"/>
    <mergeCell ref="J74:J76"/>
    <mergeCell ref="H474:H476"/>
    <mergeCell ref="I474:I476"/>
    <mergeCell ref="K52:K55"/>
    <mergeCell ref="J474:J476"/>
    <mergeCell ref="K474:K476"/>
    <mergeCell ref="H56:H59"/>
    <mergeCell ref="I56:I59"/>
    <mergeCell ref="J56:J59"/>
    <mergeCell ref="H52:H55"/>
    <mergeCell ref="I52:I55"/>
    <mergeCell ref="A474:A476"/>
    <mergeCell ref="B474:B476"/>
    <mergeCell ref="C474:C476"/>
    <mergeCell ref="D474:D476"/>
    <mergeCell ref="J403:J405"/>
    <mergeCell ref="K403:K405"/>
    <mergeCell ref="B14:D14"/>
    <mergeCell ref="B18:D18"/>
    <mergeCell ref="B15:D17"/>
    <mergeCell ref="H19:K22"/>
    <mergeCell ref="B26:B28"/>
    <mergeCell ref="C26:C28"/>
    <mergeCell ref="D26:D28"/>
    <mergeCell ref="H403:H405"/>
    <mergeCell ref="A52:A55"/>
    <mergeCell ref="B52:B55"/>
    <mergeCell ref="D39:D41"/>
    <mergeCell ref="I403:I405"/>
    <mergeCell ref="A403:A405"/>
    <mergeCell ref="A56:A59"/>
    <mergeCell ref="B56:B59"/>
    <mergeCell ref="C56:C59"/>
    <mergeCell ref="D56:D59"/>
    <mergeCell ref="B87:D89"/>
    <mergeCell ref="H61:K64"/>
    <mergeCell ref="B64:D64"/>
    <mergeCell ref="I36:I38"/>
    <mergeCell ref="H36:H38"/>
    <mergeCell ref="K56:K59"/>
    <mergeCell ref="C52:C55"/>
    <mergeCell ref="D52:D55"/>
    <mergeCell ref="J52:J55"/>
    <mergeCell ref="A26:A28"/>
    <mergeCell ref="J36:J38"/>
    <mergeCell ref="K36:K38"/>
    <mergeCell ref="A65:A67"/>
    <mergeCell ref="B65:B67"/>
    <mergeCell ref="C65:C67"/>
    <mergeCell ref="D65:D67"/>
    <mergeCell ref="H65:H67"/>
    <mergeCell ref="A61:A64"/>
    <mergeCell ref="B61:D63"/>
    <mergeCell ref="A68:A70"/>
    <mergeCell ref="B68:B70"/>
    <mergeCell ref="C68:C70"/>
    <mergeCell ref="D68:D70"/>
    <mergeCell ref="H71:H73"/>
    <mergeCell ref="I71:I73"/>
    <mergeCell ref="J23:J25"/>
    <mergeCell ref="H15:K17"/>
    <mergeCell ref="J65:J67"/>
    <mergeCell ref="K65:K67"/>
    <mergeCell ref="H68:H70"/>
    <mergeCell ref="I26:I28"/>
    <mergeCell ref="J26:J28"/>
    <mergeCell ref="K26:K28"/>
    <mergeCell ref="A71:A73"/>
    <mergeCell ref="B71:B73"/>
    <mergeCell ref="C71:C73"/>
    <mergeCell ref="D71:D73"/>
    <mergeCell ref="C77:C79"/>
    <mergeCell ref="D77:D79"/>
    <mergeCell ref="H77:H79"/>
    <mergeCell ref="I77:I79"/>
    <mergeCell ref="K74:K76"/>
    <mergeCell ref="I68:I70"/>
    <mergeCell ref="J68:J70"/>
    <mergeCell ref="K68:K70"/>
    <mergeCell ref="J71:J73"/>
    <mergeCell ref="K71:K73"/>
    <mergeCell ref="K77:K79"/>
    <mergeCell ref="A80:A82"/>
    <mergeCell ref="B80:B82"/>
    <mergeCell ref="C80:C82"/>
    <mergeCell ref="D80:D82"/>
    <mergeCell ref="H80:H82"/>
    <mergeCell ref="I80:I82"/>
    <mergeCell ref="J80:J82"/>
    <mergeCell ref="K80:K82"/>
    <mergeCell ref="J77:J79"/>
    <mergeCell ref="A410:A413"/>
    <mergeCell ref="B418:D420"/>
    <mergeCell ref="H418:H421"/>
    <mergeCell ref="B421:D421"/>
    <mergeCell ref="B410:D412"/>
    <mergeCell ref="H410:K413"/>
    <mergeCell ref="B413:D413"/>
    <mergeCell ref="B414:D416"/>
    <mergeCell ref="H414:K417"/>
    <mergeCell ref="B417:D417"/>
    <mergeCell ref="B437:D437"/>
    <mergeCell ref="B11:D13"/>
    <mergeCell ref="H434:H436"/>
    <mergeCell ref="B434:D436"/>
    <mergeCell ref="B422:B424"/>
    <mergeCell ref="B77:B79"/>
    <mergeCell ref="B74:B76"/>
    <mergeCell ref="C74:C76"/>
    <mergeCell ref="D74:D76"/>
    <mergeCell ref="H74:H76"/>
    <mergeCell ref="B438:B440"/>
    <mergeCell ref="C438:C440"/>
    <mergeCell ref="D438:D440"/>
    <mergeCell ref="H438:H440"/>
    <mergeCell ref="I438:I440"/>
    <mergeCell ref="I434:I436"/>
    <mergeCell ref="J434:J436"/>
    <mergeCell ref="K434:K436"/>
    <mergeCell ref="J438:J440"/>
    <mergeCell ref="K438:K440"/>
    <mergeCell ref="I444:I446"/>
    <mergeCell ref="K444:K446"/>
    <mergeCell ref="B441:B443"/>
    <mergeCell ref="C441:C443"/>
    <mergeCell ref="D441:D443"/>
    <mergeCell ref="H441:H443"/>
    <mergeCell ref="I441:I443"/>
    <mergeCell ref="J441:J443"/>
    <mergeCell ref="K441:K443"/>
    <mergeCell ref="B444:B446"/>
    <mergeCell ref="C444:C446"/>
    <mergeCell ref="D444:D446"/>
    <mergeCell ref="H444:H446"/>
    <mergeCell ref="B447:B449"/>
    <mergeCell ref="C447:C449"/>
    <mergeCell ref="D447:D449"/>
    <mergeCell ref="B453:B455"/>
    <mergeCell ref="C453:C455"/>
    <mergeCell ref="D453:D455"/>
    <mergeCell ref="B450:B452"/>
    <mergeCell ref="C450:C452"/>
    <mergeCell ref="D450:D452"/>
    <mergeCell ref="K450:K452"/>
    <mergeCell ref="B456:B458"/>
    <mergeCell ref="C456:C458"/>
    <mergeCell ref="D456:D458"/>
    <mergeCell ref="H456:H458"/>
    <mergeCell ref="I456:I458"/>
    <mergeCell ref="H450:H452"/>
    <mergeCell ref="I450:I452"/>
    <mergeCell ref="I447:I449"/>
    <mergeCell ref="J447:J449"/>
    <mergeCell ref="H453:H455"/>
    <mergeCell ref="I453:I455"/>
    <mergeCell ref="J453:J455"/>
    <mergeCell ref="B459:B461"/>
    <mergeCell ref="C459:C461"/>
    <mergeCell ref="D459:D461"/>
    <mergeCell ref="H459:H461"/>
    <mergeCell ref="D468:D470"/>
    <mergeCell ref="H468:H470"/>
    <mergeCell ref="I468:I470"/>
    <mergeCell ref="B465:B467"/>
    <mergeCell ref="C465:C467"/>
    <mergeCell ref="D462:D464"/>
    <mergeCell ref="I418:I421"/>
    <mergeCell ref="J418:J421"/>
    <mergeCell ref="K418:K421"/>
    <mergeCell ref="J456:J458"/>
    <mergeCell ref="K459:K461"/>
    <mergeCell ref="J450:J452"/>
    <mergeCell ref="I462:I464"/>
    <mergeCell ref="K462:K464"/>
    <mergeCell ref="K456:K458"/>
    <mergeCell ref="D465:D467"/>
    <mergeCell ref="H465:H467"/>
    <mergeCell ref="I465:I467"/>
    <mergeCell ref="J465:J467"/>
    <mergeCell ref="H462:H464"/>
    <mergeCell ref="I422:I424"/>
    <mergeCell ref="K428:K430"/>
    <mergeCell ref="J428:J430"/>
    <mergeCell ref="I459:I461"/>
    <mergeCell ref="J459:J461"/>
    <mergeCell ref="K453:K455"/>
    <mergeCell ref="J444:J446"/>
    <mergeCell ref="K447:K449"/>
    <mergeCell ref="H447:H449"/>
    <mergeCell ref="J462:J464"/>
    <mergeCell ref="K471:K473"/>
    <mergeCell ref="J468:J470"/>
    <mergeCell ref="K468:K470"/>
    <mergeCell ref="K465:K467"/>
    <mergeCell ref="D471:D473"/>
    <mergeCell ref="H471:H473"/>
    <mergeCell ref="I471:I473"/>
    <mergeCell ref="J471:J473"/>
    <mergeCell ref="J425:J427"/>
    <mergeCell ref="K23:K25"/>
    <mergeCell ref="A23:A25"/>
    <mergeCell ref="K425:K427"/>
    <mergeCell ref="B23:B25"/>
    <mergeCell ref="C23:C25"/>
    <mergeCell ref="D23:D25"/>
    <mergeCell ref="J422:J424"/>
    <mergeCell ref="K422:K424"/>
    <mergeCell ref="H422:H424"/>
    <mergeCell ref="H431:H433"/>
    <mergeCell ref="I431:I433"/>
    <mergeCell ref="B428:B430"/>
    <mergeCell ref="H428:H430"/>
    <mergeCell ref="I428:I430"/>
    <mergeCell ref="A15:A17"/>
    <mergeCell ref="H11:H13"/>
    <mergeCell ref="I11:I13"/>
    <mergeCell ref="B22:D22"/>
    <mergeCell ref="B19:D21"/>
    <mergeCell ref="A2:K2"/>
    <mergeCell ref="A3:K3"/>
    <mergeCell ref="C4:J4"/>
    <mergeCell ref="I5:I9"/>
    <mergeCell ref="A5:A9"/>
    <mergeCell ref="J5:J9"/>
    <mergeCell ref="K5:K9"/>
    <mergeCell ref="B5:B9"/>
    <mergeCell ref="C5:C9"/>
    <mergeCell ref="K11:K13"/>
    <mergeCell ref="B396:D396"/>
    <mergeCell ref="A393:A396"/>
    <mergeCell ref="B393:D395"/>
    <mergeCell ref="H393:K396"/>
    <mergeCell ref="A19:A22"/>
    <mergeCell ref="J11:J13"/>
    <mergeCell ref="A83:A85"/>
    <mergeCell ref="B83:D85"/>
    <mergeCell ref="B86:D86"/>
    <mergeCell ref="D5:D9"/>
    <mergeCell ref="E5:G5"/>
    <mergeCell ref="H5:H9"/>
    <mergeCell ref="A11:A13"/>
    <mergeCell ref="H425:H427"/>
    <mergeCell ref="K400:K402"/>
    <mergeCell ref="B397:B399"/>
    <mergeCell ref="C397:C399"/>
    <mergeCell ref="D397:D399"/>
    <mergeCell ref="H397:H399"/>
    <mergeCell ref="I397:I399"/>
    <mergeCell ref="J397:J399"/>
    <mergeCell ref="J400:J402"/>
    <mergeCell ref="K397:K399"/>
    <mergeCell ref="B471:B473"/>
    <mergeCell ref="C403:C405"/>
    <mergeCell ref="C400:C402"/>
    <mergeCell ref="B425:B427"/>
    <mergeCell ref="B400:B402"/>
    <mergeCell ref="B431:B433"/>
    <mergeCell ref="B462:B464"/>
    <mergeCell ref="C462:C464"/>
    <mergeCell ref="B468:B470"/>
    <mergeCell ref="C468:C470"/>
    <mergeCell ref="B403:B405"/>
    <mergeCell ref="D403:D405"/>
    <mergeCell ref="D400:D402"/>
    <mergeCell ref="H400:H402"/>
    <mergeCell ref="B478:E479"/>
    <mergeCell ref="H478:K479"/>
    <mergeCell ref="A406:A409"/>
    <mergeCell ref="B406:D408"/>
    <mergeCell ref="H406:K409"/>
    <mergeCell ref="B409:D409"/>
    <mergeCell ref="J431:J433"/>
    <mergeCell ref="K431:K433"/>
    <mergeCell ref="C471:C473"/>
    <mergeCell ref="I425:I427"/>
    <mergeCell ref="A468:A470"/>
    <mergeCell ref="A471:A473"/>
    <mergeCell ref="A434:A436"/>
    <mergeCell ref="A431:A433"/>
    <mergeCell ref="A447:A449"/>
    <mergeCell ref="A450:A452"/>
    <mergeCell ref="A453:A455"/>
    <mergeCell ref="A456:A458"/>
    <mergeCell ref="A459:A461"/>
    <mergeCell ref="A465:A467"/>
    <mergeCell ref="A462:A464"/>
    <mergeCell ref="A422:A424"/>
    <mergeCell ref="A425:A427"/>
    <mergeCell ref="A438:A440"/>
    <mergeCell ref="A441:A443"/>
    <mergeCell ref="A444:A446"/>
    <mergeCell ref="A428:A430"/>
    <mergeCell ref="I23:I25"/>
    <mergeCell ref="H23:H25"/>
    <mergeCell ref="H26:H28"/>
    <mergeCell ref="C36:C38"/>
    <mergeCell ref="D36:D38"/>
    <mergeCell ref="A400:A402"/>
    <mergeCell ref="A397:A399"/>
    <mergeCell ref="H29:H31"/>
    <mergeCell ref="I29:I31"/>
    <mergeCell ref="A39:A41"/>
    <mergeCell ref="I400:I402"/>
    <mergeCell ref="B39:B41"/>
    <mergeCell ref="C39:C41"/>
    <mergeCell ref="A77:A79"/>
    <mergeCell ref="A74:A76"/>
    <mergeCell ref="J29:J31"/>
    <mergeCell ref="K29:K31"/>
    <mergeCell ref="A32:A35"/>
    <mergeCell ref="B32:D34"/>
    <mergeCell ref="H32:K35"/>
    <mergeCell ref="B35:D35"/>
    <mergeCell ref="A29:A31"/>
    <mergeCell ref="B29:B31"/>
    <mergeCell ref="C29:C31"/>
    <mergeCell ref="D29:D31"/>
    <mergeCell ref="J39:J41"/>
    <mergeCell ref="K39:K41"/>
    <mergeCell ref="A42:A45"/>
    <mergeCell ref="B42:B44"/>
    <mergeCell ref="C42:C44"/>
    <mergeCell ref="D42:D44"/>
    <mergeCell ref="H42:K44"/>
    <mergeCell ref="B45:D45"/>
    <mergeCell ref="H39:H41"/>
    <mergeCell ref="I39:I41"/>
    <mergeCell ref="A36:A38"/>
    <mergeCell ref="B36:B38"/>
    <mergeCell ref="C46:C48"/>
    <mergeCell ref="D46:D48"/>
    <mergeCell ref="H46:H48"/>
    <mergeCell ref="I46:I48"/>
    <mergeCell ref="J46:J48"/>
    <mergeCell ref="K46:K48"/>
    <mergeCell ref="A49:A51"/>
    <mergeCell ref="B49:B51"/>
    <mergeCell ref="C49:C51"/>
    <mergeCell ref="D49:D51"/>
    <mergeCell ref="H49:H51"/>
    <mergeCell ref="K49:K51"/>
    <mergeCell ref="A46:A48"/>
    <mergeCell ref="B46:B48"/>
  </mergeCells>
  <printOptions horizontalCentered="1"/>
  <pageMargins left="0.3937007874015748" right="0.3937007874015748" top="0.5905511811023623" bottom="0.5905511811023623" header="0.11811023622047245" footer="0.1968503937007874"/>
  <pageSetup firstPageNumber="226" useFirstPageNumber="1" fitToHeight="50" fitToWidth="1" horizontalDpi="600" verticalDpi="600" orientation="landscape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KontalevaVA</dc:creator>
  <cp:keywords/>
  <dc:description/>
  <cp:lastModifiedBy>Савельева Л. Б.</cp:lastModifiedBy>
  <cp:lastPrinted>2011-07-26T15:08:27Z</cp:lastPrinted>
  <dcterms:created xsi:type="dcterms:W3CDTF">2008-10-10T09:06:20Z</dcterms:created>
  <dcterms:modified xsi:type="dcterms:W3CDTF">2011-09-27T07:42:13Z</dcterms:modified>
  <cp:category/>
  <cp:version/>
  <cp:contentType/>
  <cp:contentStatus/>
</cp:coreProperties>
</file>