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4535" windowHeight="10200" activeTab="0"/>
  </bookViews>
  <sheets>
    <sheet name="Лист1" sheetId="1" r:id="rId1"/>
    <sheet name="Лист2" sheetId="2" r:id="rId2"/>
    <sheet name="Лист3" sheetId="3" r:id="rId3"/>
  </sheets>
  <definedNames>
    <definedName name="_xlnm.Print_Titles" localSheetId="0">'Лист1'!$8:$8</definedName>
  </definedNames>
  <calcPr fullCalcOnLoad="1"/>
</workbook>
</file>

<file path=xl/sharedStrings.xml><?xml version="1.0" encoding="utf-8"?>
<sst xmlns="http://schemas.openxmlformats.org/spreadsheetml/2006/main" count="3836" uniqueCount="2334">
  <si>
    <t>Строительство автомобильной дороги д.Барашево-выход на автодорогу "с.Атюрьево-г.Темников" Атюрьевского муниципального района</t>
  </si>
  <si>
    <t>3.2.66</t>
  </si>
  <si>
    <t>Строительство автомобильной дороги "Подъезд к д.Васильевка от автодороги "г.Рузаевка-г.Ковылкино-р.п.Торбеево" Ковылкинского муниципального района"</t>
  </si>
  <si>
    <t>3.2.67</t>
  </si>
  <si>
    <t>Строительство автомобильной дороги п.Поповка - выход на автодорогу "р.п.Зубова Поляна - с.Ширингуши" - с.Булдыгино - д.Калиновка Зубово-Полянского муниципального района</t>
  </si>
  <si>
    <t>3.2.68</t>
  </si>
  <si>
    <t>Строительство автомобильной дороги "г.Ковылкино-г.Краснослободск-с.Ельники-с.Первомайск"-с.Старая Самаевка-с.Старое Аллагулово (км 13+930 - км 18+930) Ковылкинского муниципального района Республики Мордовия</t>
  </si>
  <si>
    <t>3.2.69</t>
  </si>
  <si>
    <t>Реконструкция автодороги "Алексеевское-Высокий Колок"-Тяжбердино в Алькеевском районе Республики Татарстан</t>
  </si>
  <si>
    <t>3.2.70</t>
  </si>
  <si>
    <t>Автодорога "Алексеевское-Высокий Колок"-Нижнее Альмурзино в Алькеевском районе Республики Татарстан</t>
  </si>
  <si>
    <t>3.2.71</t>
  </si>
  <si>
    <t>Автодорога "Алексеевское-Высокий Колок"-Верхнее Альмурзино в Алькеевском районе Республики Татарстан</t>
  </si>
  <si>
    <t>3.2.72</t>
  </si>
  <si>
    <t>Реконструкция автодороги  Кзыл-Тау-Старые Киязлы в Аксубаевском районе РТ</t>
  </si>
  <si>
    <t>3.2.73</t>
  </si>
  <si>
    <t>Реконструкция автодороги "Чистополь-Аксубаево-Нурлат"-Тахтала в Аксубаевском районе РТ</t>
  </si>
  <si>
    <t>3.2.74</t>
  </si>
  <si>
    <t>Реконструкция автодороги "Арск-граница Республики Марий-Эл"-Кшкар в Арском районе РТ</t>
  </si>
  <si>
    <t>3.2.75</t>
  </si>
  <si>
    <t>Реконструкция автодороги Новый Кишит - Старый Кишит в Арском районе РТ</t>
  </si>
  <si>
    <t>3.2.76</t>
  </si>
  <si>
    <t>Реконструкция автодороги "Арск-граница Марий-Эл"-Верхний Азяк в Арском районе РТ</t>
  </si>
  <si>
    <t>3.2.77</t>
  </si>
  <si>
    <t>Реконструкция автодороги Старый Кырлай-Утня в Арском районе РТ</t>
  </si>
  <si>
    <t>3.2.78</t>
  </si>
  <si>
    <t>Реконструкция автодороги "Казань-Малмыж"-Пермяки-Эстачи в Высокогорском районе РТ</t>
  </si>
  <si>
    <t>3.2.79</t>
  </si>
  <si>
    <t>Строительство автодороги Хорновар Шигали-Новые Шигали в Дрожжановском районе РТ</t>
  </si>
  <si>
    <t>3.2.80</t>
  </si>
  <si>
    <t>Реконструкция автодороги Кушманы-Бушанча-Большое Русаково участок км 4,3-с. Бушанча в Кайбицком районе РТ</t>
  </si>
  <si>
    <t>3.2.81</t>
  </si>
  <si>
    <t>Строительство  автодороги "Мамадыш-Кукмор-Каркаусь-Сосмак"- Верхняя Шунь в Кукморском районе РТ</t>
  </si>
  <si>
    <t>3.2.82</t>
  </si>
  <si>
    <t>Строительство автодороги М-7"Волга"-Кулуши в Мамадышском районе РТ</t>
  </si>
  <si>
    <t>3.2.83</t>
  </si>
  <si>
    <t>Реконструкция автодороги "Актаныш-Муслюмово"-Новые Карамалы в Муслюмовском районе РТ</t>
  </si>
  <si>
    <t>3.2.84</t>
  </si>
  <si>
    <t>Строительство автодороги "Нурлат-Новое Иглайкино"-Некрасовка в Нурлатском районе РТ</t>
  </si>
  <si>
    <t>3.2.85</t>
  </si>
  <si>
    <t>Строительство автодороги "Нурлат-Новое Иглайкино"-Светлое Озеро в Нурлатском районе РТ</t>
  </si>
  <si>
    <t>3.2.86</t>
  </si>
  <si>
    <t>Реконструкция автодороги М-7-"Волга"-Кутлу Букаш - Рыбная Слобода-Козяково-Челны в Рыбно-Слободском районе РТ</t>
  </si>
  <si>
    <t>3.2.87</t>
  </si>
  <si>
    <t>Реконструкция автодороги Саклов Баш-Сулы-Саклово в Сармановском районе РТ</t>
  </si>
  <si>
    <t>Удмуртская Республика</t>
  </si>
  <si>
    <t>3.2.88</t>
  </si>
  <si>
    <t>Приведение в нормативное состояние сельской автомобильной дороги (реконструкция) (Алнаши-Грахово)-В.Утчан, находящейся в собственности (ведении) МО "Алнашский район"</t>
  </si>
  <si>
    <t>3.2.89</t>
  </si>
  <si>
    <t>Приведение в нормативное состояние сельской автомобильной дороги (реконструкция) Азаматово-Шайтаново на участке км 1,7- км 3,5 в Алнашском районе УР</t>
  </si>
  <si>
    <t>3.2.90</t>
  </si>
  <si>
    <t>Приведение в нормативное состояние сельской автомобильной дороги (реконструкция) Базаны-Новоселы в Балезинском районе УР</t>
  </si>
  <si>
    <t>3.2.91</t>
  </si>
  <si>
    <t>Приведение в нормативное состояние сельской автомобильной дороги (реконструкция) Курегово-Самки, находящейся в собственности (ведении) МО "Глазовский район"</t>
  </si>
  <si>
    <t>3.2.92</t>
  </si>
  <si>
    <t>Приведение в нормативное состояние сельской автомобильной дороги (реконструкция) Грахово-Яги-Какси в Граховском районе УР</t>
  </si>
  <si>
    <t>3.2.93</t>
  </si>
  <si>
    <t>Приведение в нормативное состояние сельской автомобильной дороги (реконструкция) Сюрногурт-Смольники, находящейся в собственности (ведении) муниципального образования "Дебесский район"</t>
  </si>
  <si>
    <t>3.2.94</t>
  </si>
  <si>
    <t>Приведение в нормативное состояние сельской автомобильной дороги (реконструкция) Зар. Медла-Уйвай-Медла, находящейся в собственности (ведении) МО "Дебесский район"</t>
  </si>
  <si>
    <t>3.2.95</t>
  </si>
  <si>
    <t>Приведение в нормативное состояние сельской автомобильной дороги (реконструкция) Окружная г. Ижевска-Новомихайловское, находящейся в собственности (ведении) МО "Завьяловский район"</t>
  </si>
  <si>
    <t>3.2.96</t>
  </si>
  <si>
    <t>Приведение в нормативное состояние сельской автомобильной дороги (реконструкция) (Игра-Сепож)-Пургинский, находящейся в собственности (ведении) МО "Игринский район"</t>
  </si>
  <si>
    <t>3.2.97</t>
  </si>
  <si>
    <t>Приведение в нормативное состояние сельской автомобильной дороги (реконструкция) (Игра-Сеп)-Пежвай, находящейся в собственности (ведении) МО "Игринский район"</t>
  </si>
  <si>
    <t>3.2.98</t>
  </si>
  <si>
    <t>Приведение в нормативное состояние сельской автомобильной дороги (реконструкция) д. Мазунинское лесничество-с. Шолья  в Камбарском районе УР</t>
  </si>
  <si>
    <t>3.2.99</t>
  </si>
  <si>
    <t>Приведение в нормативное состояние сельской автомобильной дороги (реконструкция) Степаненки-Тимены, находящейся в собственности (ведении) МО "Кезский район"</t>
  </si>
  <si>
    <t>3.2.100</t>
  </si>
  <si>
    <t>Приведение в нормативное состояние сельской автомобильной дороги (реконструкция) Мысы-Левиногарь, находящейся в собственности (ведении) МО "Кезский район"</t>
  </si>
  <si>
    <t>3.2.101</t>
  </si>
  <si>
    <t>Приведение в нормативное состояние сельской автомобильной дороги (реконструкция) (Бураново-Киясово)-Первомайский-Шихостанка в Киясовском  районе УР</t>
  </si>
  <si>
    <t>3.2.102</t>
  </si>
  <si>
    <t>Приведение в нормативное состояние сельской автомобильной дороги (реконструкция) д. Саркуз-д.Новая Пандерка, находящейся в собственности (ведении) МО "Кизнерский район"</t>
  </si>
  <si>
    <t>3.2.103</t>
  </si>
  <si>
    <t>Приведение в нормативное состояние сельской автомобильной дороги (реконструкция) Бараны-Вавилово в Красногорском  районе</t>
  </si>
  <si>
    <t>3.2.104</t>
  </si>
  <si>
    <t>Приведение в нормативное состояние сельской автомобильной дороги (реконструкция) (Бураново-Киясово-Пуро-Можга)-д. Пуро-Можга в Малопургинском  районе</t>
  </si>
  <si>
    <t>3.2.105</t>
  </si>
  <si>
    <t>Приведение в нормативное состояние сельской автомобильной дороги (реконструкция) (Бураново-Киясово)-Валион, находящейся в собственности (ведении) МО "Малопургинский район"</t>
  </si>
  <si>
    <t>3.2.106</t>
  </si>
  <si>
    <t>Приведение в нормативное состояние сельской автомобильной дороги (реконструкция) Нынек-М.Кармыж, находящейся в собственности (ведении) МО "Можгинский район"</t>
  </si>
  <si>
    <t>3.2.107</t>
  </si>
  <si>
    <t>Приведение в нормативное состояние сельской автомобильной дороги (реконструкция) подъезд к д. Бальзяшур, находящейся в собственности (ведении) МО "Можгинский район"</t>
  </si>
  <si>
    <t>3.2.108</t>
  </si>
  <si>
    <t>Приведение в нормативное состояние сельской автомобильной дороги (реконструкция) (Сарапул-Воткинск)-Юриха, находящейся в собственности (ведении) МО "Сарапульский район"</t>
  </si>
  <si>
    <t>3.2.109</t>
  </si>
  <si>
    <t>Приведение в нормативное состояние сельской автомобильной дороги (реконструкция) Гобгурт-Мугло в Селтинском  районе УР</t>
  </si>
  <si>
    <t>3.2.110</t>
  </si>
  <si>
    <t>Приведение в нормативное состояние сельской автомобильной дороги (реконструкция) Подъезд к д. Ертем, находящейся в собственности (ведении) МО "Юкаменский район"</t>
  </si>
  <si>
    <t>3.2.111</t>
  </si>
  <si>
    <t>Приведение в нормативное состояние сельской автомобильной дороги (реконструкция) (Якшур-Бодья-Шаркан)-Мувыр-Нижнее Корякино в Шарканском  районе УР</t>
  </si>
  <si>
    <t>3.2.112</t>
  </si>
  <si>
    <t>Приведение в нормативное состояние сельской автомобильной дороги (реконструкция) (Якшур-Бодья-Шаркан)-д. Кесвай в Якшур-Бодьинском  районе</t>
  </si>
  <si>
    <t>3.2.113</t>
  </si>
  <si>
    <t>Приведение в нормативное состояние сельской автомобильной дороги (реконструкция) Подъезд к д. Шестоперово, находящейся в собственности (ведении) МО "Ярский район"</t>
  </si>
  <si>
    <t>3.2.114</t>
  </si>
  <si>
    <t>Приведение в нормативное состояние сельской автомобильной дороги (реконструкция) (Пытцам-Удугучин)-Малые Сюрзи-Пислег, находящейся в собственности (ведении) муниципального образования "Увинский район"</t>
  </si>
  <si>
    <t>Нижегородская область</t>
  </si>
  <si>
    <t>3.2.115</t>
  </si>
  <si>
    <t>Строительство участка атомобильной дороги Останкино - Б.Орловское - Березовский - Рустай (2 очередь) в Борском районе Нижегородской области</t>
  </si>
  <si>
    <t>3.2.116</t>
  </si>
  <si>
    <t>Строительство низководного моста через р.Пьяна на км 0+405 автомоибльной дороги (1832) Юрьево-Мишуково в Гагинском районе Нижегородской области</t>
  </si>
  <si>
    <t>3.2.117</t>
  </si>
  <si>
    <t>Строительство автомобильной дороги подъезд к д.Холкино - д.Безбородово от автодороги (Р-159) Н.Новгород - Шахунья - Киров в Уренском районе Нижегородской области</t>
  </si>
  <si>
    <t>Пензенская область</t>
  </si>
  <si>
    <t>3.2.118</t>
  </si>
  <si>
    <t>Строительство автомобильной дороги Подъезд к с. Камаевка, Пензенская область</t>
  </si>
  <si>
    <t>Самарская область</t>
  </si>
  <si>
    <t>3.2.119</t>
  </si>
  <si>
    <t>Строительство автомобильной дороги "Краснооктябрьский - Костино" -Исток с мостовым переходом через реку Большой Иргиз в Большечерниговском районе Самарской области.</t>
  </si>
  <si>
    <t>3.2.120</t>
  </si>
  <si>
    <t>Строительство автомобильной дороги "Обводная г. Самары" - Водино в муниципальном районе Красноярский Самарской области"</t>
  </si>
  <si>
    <t>3.2.121</t>
  </si>
  <si>
    <t>Реконструкция автомобильной дороги "Похвистнево - Урал" - Малое Ишуткино на участке км 0+000 - км 1+300 в Исаклинском районе Самарской области</t>
  </si>
  <si>
    <t>Саратовская область</t>
  </si>
  <si>
    <t>3.2.122</t>
  </si>
  <si>
    <t>Строительство автоподъезда к х.Новостепное от автомобильной дороги Новоузенск -Основной в Александровогайском районе Саратовской области (1 этап)</t>
  </si>
  <si>
    <t>3.2.123</t>
  </si>
  <si>
    <t>Строительство автомобильной дороги Васильевка - Александрия в Ершовском районе Саратовской области  (1 этап)</t>
  </si>
  <si>
    <t>3.2.124</t>
  </si>
  <si>
    <t>Строительство автомобильной дороги Горный - Головинщено на участке км 13,8 - с.Емельяновка в Краснопартизанском районе Саратовской области (1 этап)</t>
  </si>
  <si>
    <t>3.2.125</t>
  </si>
  <si>
    <t>Строительство автомобильной дороги Первомайский - автомобильная дорога на Луков Кордон в Новоузенском районе Саратовской области (1 этап)</t>
  </si>
  <si>
    <t>3.2.126</t>
  </si>
  <si>
    <t>Строительство автоподъезда к с.Чиганак от автомобильной дороги Тамбов-Ртищево-Саратов в Ртищевском районе Саратовской области (1 этап)</t>
  </si>
  <si>
    <t>3.2.127</t>
  </si>
  <si>
    <t>Строительство автоподъезда к с. Ивановка от автомобильной дороги Мокроус-Долина в Федоровском районе Саратовской области (1 этап)</t>
  </si>
  <si>
    <t>3.2.128</t>
  </si>
  <si>
    <t>Строительство автомобильной дороги Комаровка-Асметовка от автодороги Бакуры-М. Сердоба в Екатериновском и Петровском районах Саратовской области (1 пусковой комплекс)</t>
  </si>
  <si>
    <t>3.2.129</t>
  </si>
  <si>
    <t xml:space="preserve">Строительство автоподъезда к с. Золотовка от автомобильнойдороги Самара-Пугачев-Энгельс-Волгоград в Марксовском районе Саратовской области </t>
  </si>
  <si>
    <t>3.2.130</t>
  </si>
  <si>
    <t>Строительство автоподъезда к х.Ближний от автоподъезда к  с. Олоновка- с.Бессоновка от автомобильной дороги Новоузенск - Основной в Новоузенском районе Саратовской области</t>
  </si>
  <si>
    <t>Ульяновская область</t>
  </si>
  <si>
    <t>3.2.131</t>
  </si>
  <si>
    <t>Реконструкция автомобильной дороги "Татарский Шмалак - Мордовский Шмалак" в Павловском районе Ульяновской области</t>
  </si>
  <si>
    <t>Уральский ФО</t>
  </si>
  <si>
    <t>Тюменская область</t>
  </si>
  <si>
    <t>3.2.132</t>
  </si>
  <si>
    <t>Строительство автомобильной дороги подъезд к д. Чумашкина(Абатский район)</t>
  </si>
  <si>
    <t>3.2.133</t>
  </si>
  <si>
    <t>Строительство автомобильной дороги Мияссы-Первомайский(Нижнетавдинский район)</t>
  </si>
  <si>
    <t>Сибирский  ФО</t>
  </si>
  <si>
    <t>Республика Бурятия</t>
  </si>
  <si>
    <t>3.2.134</t>
  </si>
  <si>
    <t>Строительство подъезда к с. Дурены от км 188+600 автомобильной дороги Мухоршибирь - Бичура - Кяхта в Кяхтинском районе Республики Бурятия</t>
  </si>
  <si>
    <t>Республика Тыва</t>
  </si>
  <si>
    <t>3.2.135</t>
  </si>
  <si>
    <t>Строительство автомобильной дороги подъезд к с. Булун - Терек, участок км 0+000 - км 3+600 по Республике Тыва</t>
  </si>
  <si>
    <t>Республика Хакасия</t>
  </si>
  <si>
    <t>3.2.136</t>
  </si>
  <si>
    <t>Реконструкция автомобильной дороги Красный Ключ - Малый Монок в Бейском районе Республики Хакасия</t>
  </si>
  <si>
    <t>Новосибирская область</t>
  </si>
  <si>
    <t>3.2.137</t>
  </si>
  <si>
    <t>Реконструкция автомобильной дороги "1 км а/д "Н-0218" - Соловьевка" ("Н-0203"), "5 км а/д "Н-0203" - Казанка" в Баганском районе Новосибирской области. 1 участок</t>
  </si>
  <si>
    <t>3.2.138</t>
  </si>
  <si>
    <t>Реконструкция автомобильной дороги "Майское - Чернаки" в Краснозёрском районе Новосибирской области</t>
  </si>
  <si>
    <t>3.2.139</t>
  </si>
  <si>
    <t>Реконструкция автомобильной дороги "Лесная Поляна - Сартаково" в Коченёвском районе Новосибирской области</t>
  </si>
  <si>
    <t>3.2.140</t>
  </si>
  <si>
    <t>Реконструкция автомобильной дороги "Садовый - Целинный" в Краснозёрском районе Новосибирской области</t>
  </si>
  <si>
    <t>3.2.141</t>
  </si>
  <si>
    <t>Реконструкция автомобильной дороги "39 км а/д "Н-2404" - Малая Крутишка" в Сузунском районе Новосибирской области</t>
  </si>
  <si>
    <t>3.2.142</t>
  </si>
  <si>
    <t>Реконструкция автомобильной дороги "24 км а/д "Н-2904" - ст.Кошкуль" в Чановском районе Новосибирской области</t>
  </si>
  <si>
    <t>3.2.143</t>
  </si>
  <si>
    <t>Реконструкция автомобильной дороги "Чаны - Щеглово - Богдановка (в гр.района)" (подъезд к с.Васильевка) в Чановском районе Новосибирской области</t>
  </si>
  <si>
    <t>Омская область</t>
  </si>
  <si>
    <t>3.2.144</t>
  </si>
  <si>
    <t>Строительство автомобильной дороги с. Сосновка - д. Новинка Азовского ННМР Омской области</t>
  </si>
  <si>
    <t>3.2.145</t>
  </si>
  <si>
    <t>Строительство автомобильной дороги с. Золотая Нива - д. Березовка Оконешниковского  района Омской области</t>
  </si>
  <si>
    <t>Хабаровский край</t>
  </si>
  <si>
    <t>3.2.146</t>
  </si>
  <si>
    <t>Автомобильная дорога станция Кун - станция Уктур на участке км 34 - км 46 (1 этап км 41 - км 46)</t>
  </si>
  <si>
    <t>3.2.147</t>
  </si>
  <si>
    <t>Автомобильная дорога станция Кун - станция Уктур на участке км 34 - км 46 (2 этап км 34 - км 41)</t>
  </si>
  <si>
    <t>Амурская область</t>
  </si>
  <si>
    <t>3.2.148</t>
  </si>
  <si>
    <t>Автомобильная дорога "Подъезд к с. Мирное"</t>
  </si>
  <si>
    <t>6 соглашений в стадии подписания. Письмом от 27.05.2011 № 01-24/6661 Росавтодор представил на согласование в Минтранс России и Минсельхоз России дополнительный перечень объектов на 829 128,000 тыс. рублей</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</si>
  <si>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организации и проведения XXII Олимпийских зимних игр  и XI Паралимпийских зимних игр 2014 года в городе Сочи, развития города Сочи как горноклиматического курорта</t>
  </si>
  <si>
    <t>Краснодарский край</t>
  </si>
  <si>
    <t>Выполнение 2,4 %. Кроме того, за счет переходящих остатков бюджетных средств, не использованных в 2010 году, выполнены работы еще на 470 096,379 тыс. рублей</t>
  </si>
  <si>
    <t>3.3.1</t>
  </si>
  <si>
    <t>Строительство транспортной развязки в двух уровнях на пересечении ул. Гагарина и ул. Донской</t>
  </si>
  <si>
    <t>3.3.2</t>
  </si>
  <si>
    <t>Строительство транспортной развязки в двух уровнях на пересечении ул. Пластунской и ул. Макаренко-нижний съезд ("Макаренко")</t>
  </si>
  <si>
    <t>3.3.3</t>
  </si>
  <si>
    <t>Строительство транспортной развязки в двух уровнях на пересечении ул. Транспортной со съездом с автомобильной дороги "Обход г. Сочи" ("ТЭЦ")</t>
  </si>
  <si>
    <t>3.3.4</t>
  </si>
  <si>
    <t>Автомобильная дорога по ул. 20-й Горнострелковой дивизии на участке от ул. Транспортной до транспортной развязки в районе спортивного комплекса "Стадион" (1 этап)</t>
  </si>
  <si>
    <t>3.3.5</t>
  </si>
  <si>
    <t>Автомобильная дорога к микрорайону жилой застройки северного склона "Бытха"</t>
  </si>
  <si>
    <t>Выполнение 18,6 %</t>
  </si>
  <si>
    <t>Выполнение 21,5 %</t>
  </si>
  <si>
    <t>Выполнение 24,3 %</t>
  </si>
  <si>
    <t>Выполнение 32,7 %</t>
  </si>
  <si>
    <t>Выполнение 16,1 %</t>
  </si>
  <si>
    <t>Выполнение 40,8 %</t>
  </si>
  <si>
    <t>Выполнение 8 %</t>
  </si>
  <si>
    <t>Выполнение 27,4 %</t>
  </si>
  <si>
    <t>Выполнение 74,2 %</t>
  </si>
  <si>
    <t>Выполнение 30,1 %</t>
  </si>
  <si>
    <t>Выполнение 44,9 %</t>
  </si>
  <si>
    <t>Выполнение 43,3 %</t>
  </si>
  <si>
    <t>Выполнение 23,4 %</t>
  </si>
  <si>
    <t>Выполнение 0 %</t>
  </si>
  <si>
    <t>Выполнение 21,8 %</t>
  </si>
  <si>
    <t>Выполнение 26,2 %</t>
  </si>
  <si>
    <t>Выполнение 26,1 %</t>
  </si>
  <si>
    <t>Выполнение 16 %</t>
  </si>
  <si>
    <t>Выполнение 5,4 %</t>
  </si>
  <si>
    <t>Выполнение 4 %</t>
  </si>
  <si>
    <t>Выполнение 2 %</t>
  </si>
  <si>
    <t>Выполнение 8,2 %</t>
  </si>
  <si>
    <t>Выполнение 9,7 %</t>
  </si>
  <si>
    <t>Выполнение 10,3 %</t>
  </si>
  <si>
    <t>Выполнение 11,6 %</t>
  </si>
  <si>
    <t>Выполнение 14,2 %</t>
  </si>
  <si>
    <t>Выполнение 1,6 %</t>
  </si>
  <si>
    <t>Выполнение 100 %</t>
  </si>
  <si>
    <t>Выполнение 20,8 %</t>
  </si>
  <si>
    <t>Выполнение 82,3 %</t>
  </si>
  <si>
    <t>Выполнение 95,6 %</t>
  </si>
  <si>
    <t>Выполнение 50,2 %</t>
  </si>
  <si>
    <t>Выполнение 61,7 %</t>
  </si>
  <si>
    <t>Выполнение 38,4 %</t>
  </si>
  <si>
    <t>Выполнение 62 %</t>
  </si>
  <si>
    <t>Выполнение 0,5 %</t>
  </si>
  <si>
    <t>Выполнение 3,5 %</t>
  </si>
  <si>
    <t>Выполнение 42,3 %</t>
  </si>
  <si>
    <t>Выполнение 21,4 %</t>
  </si>
  <si>
    <t>Выполнение 90,3 %</t>
  </si>
  <si>
    <t>Выполнение 26,4 %</t>
  </si>
  <si>
    <t>Выполнение 47,5 %</t>
  </si>
  <si>
    <t>Выполнение 59,9 %</t>
  </si>
  <si>
    <t>Выполнение 34,2 %</t>
  </si>
  <si>
    <t>Выполнение 42,8 %</t>
  </si>
  <si>
    <t>Выполнение 60,1 %</t>
  </si>
  <si>
    <t>Выполнение 57,5 %</t>
  </si>
  <si>
    <t>Выполнение 11,5 %</t>
  </si>
  <si>
    <t>Выполнение 11,9 %</t>
  </si>
  <si>
    <t>Выполнение 59,5 %</t>
  </si>
  <si>
    <t>Выполнение 54,3 %</t>
  </si>
  <si>
    <t>Выполнение 33,8 %</t>
  </si>
  <si>
    <t>Выполнение 15,6 %</t>
  </si>
  <si>
    <t>Выполнение 28,2 %</t>
  </si>
  <si>
    <t>Выполнение 2,5 %</t>
  </si>
  <si>
    <t>Выполнение 15,5 %</t>
  </si>
  <si>
    <t>Выполнение 31,5 %</t>
  </si>
  <si>
    <t>Выполнение 99,9 %</t>
  </si>
  <si>
    <t>Выполнение 26,6 %</t>
  </si>
  <si>
    <t>Выполнение 75,9 %</t>
  </si>
  <si>
    <t>Выполнение 23,5 %</t>
  </si>
  <si>
    <t>Выполнение 15,3 %</t>
  </si>
  <si>
    <t>Выполнение 13,7 %</t>
  </si>
  <si>
    <t>Выполнение 48,4 %</t>
  </si>
  <si>
    <t>Выполнение 40,2 %</t>
  </si>
  <si>
    <t>Выполнение 84,5 %</t>
  </si>
  <si>
    <t>Выполнение 14 %</t>
  </si>
  <si>
    <t>Выполнение 16,6 %</t>
  </si>
  <si>
    <t>Выполнение 12,7 %</t>
  </si>
  <si>
    <t>Выполнение 40,5 %</t>
  </si>
  <si>
    <t>Выполнение 13,3 %</t>
  </si>
  <si>
    <t>Выполнение 20,7 %</t>
  </si>
  <si>
    <t>Выполнение 1,3 %</t>
  </si>
  <si>
    <t>Выполнение 58,4 %</t>
  </si>
  <si>
    <t>Выполнение 51,8 %</t>
  </si>
  <si>
    <t>Выполнение 52,9 %</t>
  </si>
  <si>
    <t>Выполнение 31,6 %</t>
  </si>
  <si>
    <t>Выполнение 55,5 %</t>
  </si>
  <si>
    <t>Выполнение 32,1 %</t>
  </si>
  <si>
    <t>Выполнение 54,6 %</t>
  </si>
  <si>
    <t>Выполнение 69,9 %</t>
  </si>
  <si>
    <t>Выполнение 50 %</t>
  </si>
  <si>
    <t>Выполнение 64,8 %</t>
  </si>
  <si>
    <t>Выполнение 59,3 %</t>
  </si>
  <si>
    <t>Выполнение 34,1 %</t>
  </si>
  <si>
    <t>Выполнение 56 %</t>
  </si>
  <si>
    <t>Выполнение 45,3 %</t>
  </si>
  <si>
    <t>Выполнение 97,3 %</t>
  </si>
  <si>
    <t>Выполнение 98,7 %</t>
  </si>
  <si>
    <t>Выполнение 19,3 %</t>
  </si>
  <si>
    <t>Выполнение 19,8 %</t>
  </si>
  <si>
    <t>Выполнение 9,6 %</t>
  </si>
  <si>
    <t>Выполнение 30 %</t>
  </si>
  <si>
    <t>Выполнение 2,2 %</t>
  </si>
  <si>
    <t>Выполнение 7,6 %</t>
  </si>
  <si>
    <t>Выполнение 6,8 %</t>
  </si>
  <si>
    <t>Выполнение 18,7 %</t>
  </si>
  <si>
    <t>Выполнение 64,2 %</t>
  </si>
  <si>
    <t>Выполнение 6,4 %</t>
  </si>
  <si>
    <t>Выполнение 8,8 %</t>
  </si>
  <si>
    <t>Выполнение 10 %</t>
  </si>
  <si>
    <t>Выполнение 60,5 %</t>
  </si>
  <si>
    <t>Выполнение 4,4 %</t>
  </si>
  <si>
    <t>Выполнение 3,9 %</t>
  </si>
  <si>
    <t>Выполнение 4,7 %</t>
  </si>
  <si>
    <t>Выполнение 21 %</t>
  </si>
  <si>
    <t>Выполнение 28,8 %</t>
  </si>
  <si>
    <t>Выполнение 32,6 %</t>
  </si>
  <si>
    <t>Выполнение 33,7 %</t>
  </si>
  <si>
    <t>Выполнение 32 %</t>
  </si>
  <si>
    <t>Выполнение 24,8 %</t>
  </si>
  <si>
    <t>Выполнение 15,8 %</t>
  </si>
  <si>
    <t>Выполнение 46,9 %</t>
  </si>
  <si>
    <t>Выполнение 49,1 %</t>
  </si>
  <si>
    <t>Выполнение 21,1 %</t>
  </si>
  <si>
    <t>Выполнение 18,5 %</t>
  </si>
  <si>
    <t>Выполнение 86,8 %</t>
  </si>
  <si>
    <t>Выполнение 37,5 %</t>
  </si>
  <si>
    <t>Выполнение 47,7 %</t>
  </si>
  <si>
    <t>Выполнение 32,2 %</t>
  </si>
  <si>
    <t>Выполнение 96,3 %</t>
  </si>
  <si>
    <t>Выполнение 9,2 %</t>
  </si>
  <si>
    <t>Выполнение 38,6 %</t>
  </si>
  <si>
    <t>Выполнение 27,8 %</t>
  </si>
  <si>
    <t>Выполнение 35,7 %</t>
  </si>
  <si>
    <t>Выполнение 35,2 %</t>
  </si>
  <si>
    <t>Выполнение 74,6 %</t>
  </si>
  <si>
    <t>Выполнение 76,3 %</t>
  </si>
  <si>
    <t>Выполнение 50,7 %</t>
  </si>
  <si>
    <t>Выполнение 53,9 %</t>
  </si>
  <si>
    <t>Выполнение 21,3 %</t>
  </si>
  <si>
    <t>Выполнение 20,2 %</t>
  </si>
  <si>
    <t>Выполнение 87,5 %</t>
  </si>
  <si>
    <t>Выполнение 18,8 %</t>
  </si>
  <si>
    <t>Выполнение 26,5 %</t>
  </si>
  <si>
    <t>Выполнение 28,5 %</t>
  </si>
  <si>
    <t>Выполнение 3,8 %</t>
  </si>
  <si>
    <t>Выполнение 46,5 %</t>
  </si>
  <si>
    <t>Выполнение 85,2 %</t>
  </si>
  <si>
    <t>Выполнение 35,4 %</t>
  </si>
  <si>
    <t>Выполнение 81 %</t>
  </si>
  <si>
    <t>Выполнение 41,3 %</t>
  </si>
  <si>
    <t>Выполнение 74,4 %</t>
  </si>
  <si>
    <t>Выполнение 11,8 %</t>
  </si>
  <si>
    <t>Выполнение 31,9 %</t>
  </si>
  <si>
    <t>Выполнение 5,6 %</t>
  </si>
  <si>
    <t>Выполнение 22,3 %</t>
  </si>
  <si>
    <t>Выполнение 53,2 %</t>
  </si>
  <si>
    <t>Выполнение 31,7 %</t>
  </si>
  <si>
    <t>Выполнение 46,1 %</t>
  </si>
  <si>
    <t>Выполнение 55,2 %</t>
  </si>
  <si>
    <t>Выполнение 84,3 %</t>
  </si>
  <si>
    <t>Выполнение 16,9 %</t>
  </si>
  <si>
    <t>Выполнение 23,7 %</t>
  </si>
  <si>
    <t>Выполнение 16,8 %</t>
  </si>
  <si>
    <t>Выполнение 24,5 %</t>
  </si>
  <si>
    <t>Выполнение 23,3 %</t>
  </si>
  <si>
    <t>Выполнение 15,1 %</t>
  </si>
  <si>
    <t>Выполнение 2,7 %</t>
  </si>
  <si>
    <t>Выполнение 8,3 %</t>
  </si>
  <si>
    <t>Выполнение 19,1 %</t>
  </si>
  <si>
    <t>Выполнение 2,3 %</t>
  </si>
  <si>
    <t>Выполнение 9,9 %</t>
  </si>
  <si>
    <t>Выполнение 7,3 %</t>
  </si>
  <si>
    <t>Выполнение 6,7 %</t>
  </si>
  <si>
    <t>Выполнение 20,3 %</t>
  </si>
  <si>
    <t>Выполнение 10,7 %</t>
  </si>
  <si>
    <t>Выполнение 8,1 %</t>
  </si>
  <si>
    <t>Выполнение 99,7 %</t>
  </si>
  <si>
    <t>Выполнение 99,8 %</t>
  </si>
  <si>
    <t>Выполнение 19,9 %</t>
  </si>
  <si>
    <t>Выполнение 32,4 %</t>
  </si>
  <si>
    <t>Выполнение 39,4 %</t>
  </si>
  <si>
    <t>Выполнение 45,1 %</t>
  </si>
  <si>
    <t>Выполнение 39 %</t>
  </si>
  <si>
    <t>Выполнение 99 %</t>
  </si>
  <si>
    <t>Выполнение 94,6 %</t>
  </si>
  <si>
    <t>Выполнение 98,3 %</t>
  </si>
  <si>
    <t>Выполнение 30,8 %</t>
  </si>
  <si>
    <t>Выполнение 33,6 %</t>
  </si>
  <si>
    <t>Выполнение 34,5 %</t>
  </si>
  <si>
    <t>Выполнение 8,7 %</t>
  </si>
  <si>
    <t>Выполнение 28,9 %</t>
  </si>
  <si>
    <t>Выполнение 23 %</t>
  </si>
  <si>
    <t>Выполнение 25,9 %</t>
  </si>
  <si>
    <t>Выполнение 25,6 %</t>
  </si>
  <si>
    <t>Выполнение 53,1 %</t>
  </si>
  <si>
    <t>Выполнение 92,4 %</t>
  </si>
  <si>
    <t>Выполнение 24,6 %</t>
  </si>
  <si>
    <t>Выполнение 12,8 %</t>
  </si>
  <si>
    <t>Выполнение 17,9 %</t>
  </si>
  <si>
    <t>Выполнение 19,5 %</t>
  </si>
  <si>
    <t>Выполнение 60 %</t>
  </si>
  <si>
    <t>Выполнение 99,5 %</t>
  </si>
  <si>
    <t>Выполнение 70,7 %</t>
  </si>
  <si>
    <t>Выполнение 71,8 %</t>
  </si>
  <si>
    <t>Выполнение 66,1 %</t>
  </si>
  <si>
    <t>Выполнение 85,4 %</t>
  </si>
  <si>
    <t>Выполнение 23,1 %</t>
  </si>
  <si>
    <t>Выполнение 57,6 %</t>
  </si>
  <si>
    <t>Выполнение 64,5 %</t>
  </si>
  <si>
    <t>Выполнение 58,8 %</t>
  </si>
  <si>
    <t>Выполнение 54,4 %</t>
  </si>
  <si>
    <t>Выполнение 40,3 %</t>
  </si>
  <si>
    <t>Выполнение 65,5 %</t>
  </si>
  <si>
    <t>Выполнение 61,9 %</t>
  </si>
  <si>
    <t>Выполнение 14,5 %</t>
  </si>
  <si>
    <t>Выполнение 14,7 %</t>
  </si>
  <si>
    <t>Выполнение 20,6 %</t>
  </si>
  <si>
    <t>Выполнение 21,9 %</t>
  </si>
  <si>
    <t>Выполнение 17,4 %</t>
  </si>
  <si>
    <t>Выполнение 23,9 %</t>
  </si>
  <si>
    <t>Выполнение 22,2 %</t>
  </si>
  <si>
    <t>Выполнение 20,9 %</t>
  </si>
  <si>
    <t>Выполнение 81,5 %</t>
  </si>
  <si>
    <t>Выполнение 96,9 %</t>
  </si>
  <si>
    <t>Выполнение 49,9 %</t>
  </si>
  <si>
    <t>Выполнение 23,2 %</t>
  </si>
  <si>
    <t>Выполнение 65,6 %</t>
  </si>
  <si>
    <t>Выполнение 5,7 %</t>
  </si>
  <si>
    <t>Выполнение 7,1 %</t>
  </si>
  <si>
    <t>Выполнение 50,3 %</t>
  </si>
  <si>
    <t>Выполнение 3,4 %</t>
  </si>
  <si>
    <t>Выполнение 29,4 %</t>
  </si>
  <si>
    <t>Выполнение 5,8 %</t>
  </si>
  <si>
    <t>Выполнение 5,3 %</t>
  </si>
  <si>
    <t>Выполнение 45,5 %</t>
  </si>
  <si>
    <t>Выполнение 2,8 %</t>
  </si>
  <si>
    <t>Выполнение 12,5 %</t>
  </si>
  <si>
    <t>Выполнение 66 %</t>
  </si>
  <si>
    <t>Выполнение 0,1 %</t>
  </si>
  <si>
    <t>Выполнение 0,4 %</t>
  </si>
  <si>
    <t>Выполнение 3,1 %</t>
  </si>
  <si>
    <t>Выполнение 55,3 %</t>
  </si>
  <si>
    <t>Выполнение 0,2 %</t>
  </si>
  <si>
    <t>Выполнение 9,5 %</t>
  </si>
  <si>
    <t>Выполнение 4,6 %</t>
  </si>
  <si>
    <t>Выполнение 31,8 %</t>
  </si>
  <si>
    <t>Выполнение 13,6 %</t>
  </si>
  <si>
    <t>Выполнение 9 %</t>
  </si>
  <si>
    <t>Выполнение 22,4 %</t>
  </si>
  <si>
    <t>Выполнение 51,1 %</t>
  </si>
  <si>
    <t>Выполнение 2,1 %</t>
  </si>
  <si>
    <t>Выполнение 1,8 %</t>
  </si>
  <si>
    <t>Выполнение 65,8 %</t>
  </si>
  <si>
    <t>Выполнение 7,5 %</t>
  </si>
  <si>
    <t>Выполнение 44,7 %</t>
  </si>
  <si>
    <t>Выполнение 4,5 %</t>
  </si>
  <si>
    <t>Выполнение 17 %</t>
  </si>
  <si>
    <t>Выполнение 8,6 %</t>
  </si>
  <si>
    <t>Выполнение 52,5 %</t>
  </si>
  <si>
    <t>Выполнение 32,8 %</t>
  </si>
  <si>
    <t>Выполнение 41,8 %</t>
  </si>
  <si>
    <t>Выполнение 49,7 %</t>
  </si>
  <si>
    <t>Выполнение 78,3 %</t>
  </si>
  <si>
    <t>Выполнение 2,4 %</t>
  </si>
  <si>
    <t>Выполнение 2,6 %</t>
  </si>
  <si>
    <t>Выполнение 0,8 %</t>
  </si>
  <si>
    <t xml:space="preserve">     в том числе:</t>
  </si>
  <si>
    <t>В соответствии с Федеральным законом от 01.06.2011 № 105-ФЗ "О внесении изменений в федеральный закон "О федеральном бюджете на 2011 год и на плановый период 2012 и 2013 годов" внесены изменения в сводную бюджетную роспись, предусматривающие увеличение расходов на сумму 8 457 321,0 тыс. рублей. Планируется измененить (увеличить) объем средств  федерального бюджета по объектам Шереметьево, Внуково, Казань,  Домодедово ВПП № 1 и включить в ФАИП  3 новых объекта Шереметьево ВПП-3, Кемерово, Мурманск.</t>
  </si>
  <si>
    <t xml:space="preserve">Предложения по внесению соответствующих изменений в ФАИП  согласованы Минтрансом России и направлены в Минэкономразвития России </t>
  </si>
  <si>
    <t>Кассовые 
расходы 
госзаказчика за первое полугодие 2011 г.</t>
  </si>
  <si>
    <t>Фактические расхо-ды за первое полугодие 2011 г.</t>
  </si>
  <si>
    <t>Фактические расходы за первое полугодие 2011 г.</t>
  </si>
  <si>
    <t>Предусмотрено утвержденной ФЦП на 2011 год</t>
  </si>
  <si>
    <t>Предусмотрено на 2011 год</t>
  </si>
  <si>
    <t>Устройство надземного пешеходного перехода на автомобильной дороге Р-217 "Кавказ" автомобильная дорога М-4 "Дон" - Владикавказ - Грозный - Махачкала - граница с Азербайджанской Республикой на км 357, Ставропольский край</t>
  </si>
  <si>
    <t>Устройство искусственного электроосвещения на автомобильной дороге Р-214 Астрахань - Элиста - Ставрополь на участке км 569+558 - км 574+376, Ставропольский край</t>
  </si>
  <si>
    <t>Устройство искусственного электроосвещения на автомобильной дороге А-158 Прохладный - Баксан - Эльбрус на участке км 35+050 - км 39+050, Кабардино-Балкарская Республика</t>
  </si>
  <si>
    <t>Устройство искусственного электроосвещения на автомобильной дороге А-167 Кочубей - Нефтекумск - Зеленокумск - Минеральные Воды на участке км 265+564 - км 270+580, Ставропольский край</t>
  </si>
  <si>
    <t>Федеральное государственное учреждение "Управление федеральных автомобильных дорог на территории Карачаево-Черкесской Республики Федерального дорожного агентства", г. Черкесск, Карачаево-Черкесская Республика</t>
  </si>
  <si>
    <t>Устройство искусственного электроосвещения на автомобильной дороге Подъезд к городу Черкесск от автомобильной дороги М-29 «Кавказ» - из Краснодара (от Павловской) через Грозный, Махачкалу до границы с Азербайджанской Республикой (на Баку) на участке км 57+190 - км 61+710 а. Псыж, Карачаево-Черкесская Республика</t>
  </si>
  <si>
    <t xml:space="preserve">Устройство искусственного электроосвещения на автомобильной дороге А-155 Черкесск - Домбай до границы с Республикой Грузия с подъездами к международному центру отдыха "Архыз" и к специализированной астрофизической обсерватории Российской академии наук на участке км 24+640 – км 26+400 (км 90+240 – км 92+000) с. Важное, Карачаево-Черкесская Республика </t>
  </si>
  <si>
    <t>Устройство искусственного электроосвещения на автомобильной дороге А-155  Черкесск - Домбай - граница с Республикой Абхазия на участке км 0+000 - км 9+400 (км 65+600 - км 75+000), от г. Черкесск до г. Усть-Джегута, Карачаево-Черкесская Республика</t>
  </si>
  <si>
    <t>Устройство искусственного электроосвещения на автомобильной дороге А-165  Лермонтов - Черкесск на участке км 79+000 - км 88+820, н.п. Черкесск, Карачаево-Черкесская Республика</t>
  </si>
  <si>
    <t>Устройство искусственного электроосвещения на автомобильной дороге А-155  Черкесск - Домбай - граница с Республикой Абхазия на участке км 32+260 - км 33+860 (км 97+860 - км 99+460), н.п.Красногорская, Карачаево-Черкесская Республика</t>
  </si>
  <si>
    <t>Устройство искусственного электроосвещения на автомобильной дороге А-155  Черкесск - Домбай - граница с Республикой Абхазия на участке км 42+960 - км 45+850 (км 108+560 - км 111+450), н.п. Орджоникидзевский, Карачаево-Черкесская Республика</t>
  </si>
  <si>
    <t>Устройство площадок отдыха на автомобильной дороге М-27 Джубга - Сочи до границы с Республикой Грузия (на Тбилиси, Баку) на участках км 0+000 - км 193+450, Краснодарский край</t>
  </si>
  <si>
    <t>245</t>
  </si>
  <si>
    <t>Устройство искусственного электроосвещения на автомобильной дороге М-27 Джубга  - Сочи до границы с Республикой Грузия (на Тбилиси, Баку) на участках км 4+000 - км 6+000, км 19+500 - км 21+000, Краснодарский край</t>
  </si>
  <si>
    <t>Строительство пешеходного перехода в разных уровнях на автомобильной дороге М-27 Джубга - Сочи до границы с Республикой Грузия (на Тбилиси, Баку) на участке км 110+800, Краснодарский край</t>
  </si>
  <si>
    <t>247</t>
  </si>
  <si>
    <t>Устройство искусственного электроосвещения на автомобильной дороге Адлер (автомобильная дорога Джубга - Сочи) - Красная Поляна на участках км 1+300 - км 2+120, км 2+760 - км 4+500, км 10+895 - км 11+260, км 12+095 - км 21+505, км 22+750 - км 25+020, км 25+791 - км 28+561, км 29+397 - км 35+700, км 37+475 - км 39+918, км 43+025 - км 44+751, км 45+990 - км 48+030, Краснодарский край</t>
  </si>
  <si>
    <t>248</t>
  </si>
  <si>
    <t>Устройство искусственного электроосвещения на автомобильной дороге Краснодар - Новороссийск (до Верхнебаканского) на км 110+861 транспортная развязка, Краснодарский край</t>
  </si>
  <si>
    <t>249</t>
  </si>
  <si>
    <t>Строительство пешеходного перехода в разных уровнях на км 24+300 автомобильной дороги Краснодар - Новороссийск (до Верхнебаканского), Краснодарский край</t>
  </si>
  <si>
    <t>250</t>
  </si>
  <si>
    <t>Строительство пешеходного перехода в разных уровнях на км 104+350 автомобильной дороги Краснодар - Новороссийск (до Верхнебаканского), Краснодарский край</t>
  </si>
  <si>
    <t>251</t>
  </si>
  <si>
    <t>Строительство  пешеходного перехода в разных уровнях на км 121+000 автомобильной дороги Краснодар - Новороссийск (до Верхнебаканского), Краснодарский край</t>
  </si>
  <si>
    <t>252</t>
  </si>
  <si>
    <t>Устройство искусственного электроосвещения на автомобильной дороге 1Р 253 Майкоп - Усть-Лабинск - Кореновск на участках км 24+000 - км 25+000, км 29+500 - км 30+500, км 32+500 - км 33+500, км 81+000 - км 83+000, км 106+300 - км 106+582, км 112+206 - км 113+000, км 126+290 - км 127+150, Краснодарский край</t>
  </si>
  <si>
    <t>253</t>
  </si>
  <si>
    <t>Устройство искусственного электроосвещения на автомобильной дороге А-147 Джубга - Сочи - граница с Республикой Абхазия на участках км 14, км 21 - км 23, км 44 - км 54, км 56 - км 60, км 63 - км 65, км 92 - км 94,  Краснодарский край</t>
  </si>
  <si>
    <t>254</t>
  </si>
  <si>
    <t>Устройство искусственного электроосвещения на автомобильной дороге А-146  Краснодар - Верхнебаканский на участке км 18 - км 21, Республика Адыгея</t>
  </si>
  <si>
    <t>255</t>
  </si>
  <si>
    <t xml:space="preserve">Устройство искусственного электроосвещения на автомобильной дороге А-146  Краснодар - Верхнебаканский на участке км 29+500 - км 30+000, Краснодарский край </t>
  </si>
  <si>
    <t>256</t>
  </si>
  <si>
    <t>Строительство  пешеходного перехода в разных уровнях на автомобильной дороге А-146  Краснодар - Верхнебаканский на км 23, Республика Адыгея</t>
  </si>
  <si>
    <t>257</t>
  </si>
  <si>
    <t>Строительство  пешеходного перехода в разных уровнях на автомобильной дороге А-146  Краснодар - Верхнебаканский на км 80, Краснодарский край</t>
  </si>
  <si>
    <t>258</t>
  </si>
  <si>
    <t>Строительство надземного пешеходного перехода на км 128 автомобильной дороги А-160 Майкоп - Усть-Лабинск - Кореновск, Краснодарский край</t>
  </si>
  <si>
    <t>Федеральное государственное учреждение "Управление автомобильной магистрали Самара - Уфа - Челябинск Федерального дорожного агентства", г. Уфа</t>
  </si>
  <si>
    <t>259</t>
  </si>
  <si>
    <t>Устройство искусственного электроосвещения на автомобильной дороге М-5 "Урал" - от Москвы через Рязань, Пензу, Самару, Уфу до Челябинска на участках км 1439+000 - км 1454+000, км 1492+940, Республика Башкортостан</t>
  </si>
  <si>
    <t>260</t>
  </si>
  <si>
    <t>Строительство надземных пешеходных переходов на км 1441+630, км 1448+830, км 1455+696 автомобильной дороги М-5 "Урал" Москва - Рязань - Пенза - Самара - Уфа - Челябинск, Республика Башкортостан</t>
  </si>
  <si>
    <t>261</t>
  </si>
  <si>
    <t>Устройство искусственного электроосвещения на автомобильной дороге М-7 "Волга" - от Москвы через Владимир, Нижний Новгород, Казань до Уфы на участках км 424+000 - км 425+605,  км 519+000 - км 521+140, км 532+500 - км 534+000, км 641+180 - км 642+590, км 645+650 - км 650+550, км 654+240 - км 660+200, Нижегородская область, Чувашская Республика</t>
  </si>
  <si>
    <t>262</t>
  </si>
  <si>
    <t>Строительство надземного пешеходного перехода на км 426 автомобильной дороги М-7 "Волга" Москва - Владимир - Нижний Новгород - Казань - Уфа, Нижегородская область</t>
  </si>
  <si>
    <t>263</t>
  </si>
  <si>
    <t>Строительство стационарного пункта весового контроля на км 573+890 автомобильной дороги М-7 "Волга" Москва - Владимир - Нижний Новгород - Казань - Уфа, Чувашская Республика</t>
  </si>
  <si>
    <t>264</t>
  </si>
  <si>
    <t>Устройство искусственного электроосвещения на автомобильной дороге М-5 "Урал" - от Москвы через Рязань, Пензу, Самару, Уфу до Челябинска, подъезд к г. Екатеринбургу на участках км 179+561 - км 186+101 (н.п. Октябрский), км 186+101 - км 191+218 (н.п. Екатеринбург), Свердловская область</t>
  </si>
  <si>
    <t>265</t>
  </si>
  <si>
    <t>Устройство надземного пешеходного перехода на автомобильной дороге 1Р 242 Пермь - Екатеринбург км 334+210, Свердловская область</t>
  </si>
  <si>
    <t>266</t>
  </si>
  <si>
    <t>Устройство подземного пешеходного перехода на автомобильной дороге 1Р 351 Екатеринбург - Тюмень км 27+485, Свердловская область</t>
  </si>
  <si>
    <t>267</t>
  </si>
  <si>
    <t>Устройство надземного пешеходного перехода на автомобильной дороге М-5 "Урал" - от Москвы через Рязань, Пензу, Самару, Уфу до Челябинска, подъезд к г.Екатеринбургу  км 189+350, Свердловская область</t>
  </si>
  <si>
    <t>268</t>
  </si>
  <si>
    <t>Устройство искусственного электроосвещения на автомобильной дороге Р-242 Пермь - Екатеринбург на участках км 185, км 222, км 325, км 335, Свердловская область</t>
  </si>
  <si>
    <t>269</t>
  </si>
  <si>
    <t>Устройство искусственного электроосвещения на автомобильной дороге Р-351 Екатеринбург-Тюмень на участке км 317+120 - км 320+683, Тюменская область</t>
  </si>
  <si>
    <t>270</t>
  </si>
  <si>
    <t>Устройство искусственного электроосвещения на автомобильной дороге Р-404 Тюмень - Тобольск - Ханты-Мансийск на участке км 241+000 - км 253+000, Тюменская область</t>
  </si>
  <si>
    <t>271</t>
  </si>
  <si>
    <t>Устройство осевого барьерного ограждения на автомобильной дороге М-5 "Урал" - от Москвы через Рязань, Пензу, Самару, Уфу до Челябинска, подъезд к г.Екатеринбургу на участке км 130+215 - км 150+218 (осевое), Свердловской области</t>
  </si>
  <si>
    <t>272</t>
  </si>
  <si>
    <t>Устройство осевого барьерного ограждения на автомобильной дороге 1Р 351 Екатеринбург-Тюмень на участке км 316+000 - км 317+120, Тюменская область</t>
  </si>
  <si>
    <t>273</t>
  </si>
  <si>
    <t>Установка барьерного ограждения на автомобильной дороге 1Р 242 Пермь - Екатеринбург на участке км 9+700 - км 10+970, Пермский край</t>
  </si>
  <si>
    <t>274</t>
  </si>
  <si>
    <t>Установка барьерного ограждения на автомобильной дороге 1Р 242 Пермь-Екатеринбург на участке км 326+000 - км 333+620 (осевое), Свердловская область</t>
  </si>
  <si>
    <t>Федеральное государственное учреждение "Управление федеральных автомобильных дорог "Южный Урал" Федерального дорожного агентства", г.Челябинск</t>
  </si>
  <si>
    <t>275</t>
  </si>
  <si>
    <t>Установка осевого барьерного ограждения на автомобильной дороге М-5 "Урал" - от Москвы через Рязань, Пензу, Самару, Уфу до Челябинска, Подъезд к г.Екатеринбургу на участке км 11+400 - км 130+169, Челябинская область</t>
  </si>
  <si>
    <t>276</t>
  </si>
  <si>
    <t>Установка осевого барьерного ограждения на автомобильной дороге М-5 "Урал" - от Москвы через Рязань, Пензу, Самару, Уфу до Челябинска на участке км 1844+000 - км 1871+037, Челябинская область</t>
  </si>
  <si>
    <t>277</t>
  </si>
  <si>
    <t>Установка осевого барьерного ограждения на автомобильной дороге М-36 Челябинск - Троицк до границы с Республикой Казахстан (на Кустанай, Караганду, Балхаш, Алма-Ату) на участке км 16+270 - км 54+300, Челябинская область</t>
  </si>
  <si>
    <t>278</t>
  </si>
  <si>
    <t>Устройство искусственного электроосвещения на автомобильной дороге М-5 "Урал" Москва - Рязань - Пенза - Самара - Уфа - Челябинск, подъезд к г.Екатеринбург на участках км 23+322 - км 25+090, км 33+000 - км 33+660, км 57+040 - км 57+520, Челябинская область</t>
  </si>
  <si>
    <t>279</t>
  </si>
  <si>
    <t>Устройство искусственного электроосвещения на автомобильной дороге Р-254 "Иртыш" Челябинск - Курган - Омск - Новосибирск на участке км 12+950 - км 465+331, Челябинская и Курганская области</t>
  </si>
  <si>
    <t>280</t>
  </si>
  <si>
    <t>Установка перильного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105+300 – км 112+000  г. Слюдянка, Иркутская область</t>
  </si>
  <si>
    <t>281</t>
  </si>
  <si>
    <t>Установка перильного ограждения на автомобильной дороге Улан-Удэ (автомобильная дорога "Байкал") – Кяхта  до границы с Монголией на участке км 209+182 – км 218+300 г.Кяхта, Республика Бурятия</t>
  </si>
  <si>
    <t>282</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</si>
  <si>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142+520 - км 149+077 г.Байкальск, Республика Бурятия</t>
  </si>
  <si>
    <t>283</t>
  </si>
  <si>
    <t>Устройство искусственного электроосвещения  на автомобильной дороге Култук - Монды км 118+230 - км 125+320 с.Кырен, Республика Бурятия</t>
  </si>
  <si>
    <t>284</t>
  </si>
  <si>
    <t>Строительство стационарного пункта весового контроля на км 85 автомобильной дороги А-340 Улан-Удэ - Кяхта - граница с Монголией, Республика Бурятия</t>
  </si>
  <si>
    <t>285</t>
  </si>
  <si>
    <t>Устройство искусственного электроосвещения на автомобильной дороге А-322  Барнаул - Рубцовск - граница с Республикой Казахстан на участке км 13 - км 15 (г.Барнаул), Алтайский край</t>
  </si>
  <si>
    <t>286</t>
  </si>
  <si>
    <t>Устройство искусственного электроосвещения на автомобильной дороге Р-256 "Чуйский тракт" Новосибирск - Барнаул - Горно-Алтайск - граница с Монголией на участке км 439 - км 440, км 441 - км 443, Республика Алтай (с.Майма)</t>
  </si>
  <si>
    <t>287</t>
  </si>
  <si>
    <t>Устройство искусственного электроосвещения на автомобильной дороге Р-256 "Чуйский тракт" Новосибирск - Барнаул - Горно-Алтайск - граница с Монголией на участке км 694 - км 695, Республика Алтай (с.Малый Яломан)</t>
  </si>
  <si>
    <t>288</t>
  </si>
  <si>
    <t>Устройство искусственного электроосвещения на автомобильной дороге Р-256 "Чуйский тракт" Новосибирск - Барнаул - Горно-Алтайск - граница с Монголией на участке км 703 - км 706, Республика Алтай (с.Иня)</t>
  </si>
  <si>
    <t>289</t>
  </si>
  <si>
    <t>Устройство искусственного электроосвещения на автомобильной дороге Р-256 "Чуйский тракт" Новосибирск - Барнаул - Горно-Алтайск - граница с Монголией на участке км 789 - км 791, Республика Алтай (с.Акташ)</t>
  </si>
  <si>
    <t>Федеральное государственное учреждение "Управление автомобильной магистрали М-54 "Енисей" Федерального дорожного агентства", г. Кызыл</t>
  </si>
  <si>
    <t>290</t>
  </si>
  <si>
    <t>Устройство искусственного электроосвещения на автомобильной дороге М-54 "Енисей" - от Красноярска через Абакан, Кызыл до границы с Монголией на участке км 505+000 - км 512+000, Красноярский край</t>
  </si>
  <si>
    <t>Федеральное государственное учреждение "Федеральное управление автомобильных дорог "Байкал"  Федерального дорожного агентства",  г. Красноярск</t>
  </si>
  <si>
    <t>291</t>
  </si>
  <si>
    <t>Строительство надземного пешеходного перехода на км 796+450 (н.п.Емельяново) автомобильной дороги Р-255 "Сибирь" Новосибирск - Кемерово - Красноярск - Иркутск, Красноярский край</t>
  </si>
  <si>
    <t>292</t>
  </si>
  <si>
    <t>Строительство надземного пешеходного перехода на км 396+400 (н.п.Черногорск) автомобильной дороги Р-257 "Енисей" Красноярск - Абакан - Кызыл - граница с Монголией, Республика Хакасия</t>
  </si>
  <si>
    <t>293</t>
  </si>
  <si>
    <t>Строительство надземного пешеходного перехода на км 399+900 (н.п. Расцвет) автомобильной дороги Р-257 "Енисей" Красноярск - Абакан - Кызыл - граница с Монголией, Республика Хакасия</t>
  </si>
  <si>
    <t>294</t>
  </si>
  <si>
    <t>Строительство надземного пешеходного перехода на км 38+900 (н.п.Дивногорск) автомобильной дороги Р-257 "Енисей" Красноярск - Абакан - Кызыл - граница с Монголией, Красноярский край</t>
  </si>
  <si>
    <t>295</t>
  </si>
  <si>
    <t>Строительство надземного пешеходного перехода на км 24+500 (н.п.Слизнево) автомобильной дороги Р-257 "Енисей" Красноярск - Абакан - Кызыл - граница с Монголией, Красноярский край</t>
  </si>
  <si>
    <t>296</t>
  </si>
  <si>
    <t>Строительство надземного пешеходного перехода на км 23+000 (мемориал В.П. Астафьева) автомобильной дороги Р-257  "Енисей" Красноярск - Абакан - Кызыл - граница с Монголией, Красноярский край</t>
  </si>
  <si>
    <t>297</t>
  </si>
  <si>
    <t>Устройство искусственного элекроосвещения на автомобильной дороге Р-257 "Енисей" Красноярск - Абакан - Кызыл - граница с Монголией на участке км 23+750 - км 24+850 (н.п. Слизнево), Красноярский край</t>
  </si>
  <si>
    <t>298</t>
  </si>
  <si>
    <t>Устройство искусственного элекроосвещения на автомобильной дороге Р-257 "Енисей" Красноярск - Абакан - Кызыл - граница с Монголией на участке км 26+750 - км 27+750 (н.п. Молодёжный), Красноярский край</t>
  </si>
  <si>
    <t>299</t>
  </si>
  <si>
    <t>Устройство тротуаров на автомобильной дороге Р-257 "Енисей" Красноярск - Абакан - Кызыл - граница с Монголией на участках км 382+629 - км 382+719, км 399+718 - км 400+608, Республика Хакасия</t>
  </si>
  <si>
    <t>300</t>
  </si>
  <si>
    <t>Строительство стационарного пункта весового контроля на км 799+200 автомобильной дороги Р-255 "Сибирь" Новосибирск - Кемерово - Красноярск - Иркутск, Красноярский край</t>
  </si>
  <si>
    <t>301</t>
  </si>
  <si>
    <t>Строительство стационарного пункта весового контроля на км 383+400 автомобильной дороги Р-257 "Енисей" Красноярск - Абакан - Кызыл - граница с Монголией, Красноярский край</t>
  </si>
  <si>
    <t>302</t>
  </si>
  <si>
    <t>Установка барьерного ограждения на автомобильной дороге М-53 "Байкал" - от Челябинска через Курган, Омск, Новосибирск, Кемерово, Красноярск, Иркутск, Улан-Удэ до Читы на участках км 579+343 - км 579+621 (право), км 581+863 - км 582+533 (право), км 598+177 - км 598+927 (право), км 774+149 - км 774+226 (лево), км 802+942 - км 803+147 (лево), км 804+487 - км 804+981 (лево), км 984+500 - км 984+550 (лево), обход г. Красноярска км 0+048 - км 0+567 (осевое), км 1+404 - км 4+467 (осевое), Красноярский край</t>
  </si>
  <si>
    <t>303</t>
  </si>
  <si>
    <t>Установка барьерного ограждения на автомобильной дороге М-54 "Енисей" - от Красноярска через Абакан, Кызыл до границы с Монголией на участках км 395+000 - км 396+000 (осевое), км 401+000 - км 402+850, обход г. Абакана км 406+750 - км 407+830 (осевое), км 412+500 - км 413+600 (осевое), км 413+850 - км 415+200, Республика Хакасия</t>
  </si>
  <si>
    <t>Федеральное государственное учреждение "Федеральное управление автомобильных дорог "Сибирь" Федерального дорожного агентства", г.Новосибирск</t>
  </si>
  <si>
    <t>304</t>
  </si>
  <si>
    <t>Устройство искусственного электроосвещения на автомобильной дороге М-53 "Байкал" - от Челябинска через Курган, Омск, Новосибирск, Кемерово, Красноярск, Иркутск, Улан-Удэ до Читы на участке км 25+340 - км 26+370 (внеуличный пешеходный переход, посадочная платформа ж.д.), Новосибирская  область</t>
  </si>
  <si>
    <t>305</t>
  </si>
  <si>
    <t>Устройство искусственного электроосвещения на автомобильной дороге М-38 Омск - Черлак до границы с Республикой Казахстан на участке км 47+000 - км 48+540 п. Речной, Омская область</t>
  </si>
  <si>
    <t>306</t>
  </si>
  <si>
    <t>Устройство искусственного электроосвещения на автомобильной дороге М-53 "Байкал" - от Челябинска через Курган, Омск, Новосибирск, Кемерово, Красноярск, Иркутск, Улан-Удэ до Читы на участке км 201+618 - км 203+275 д. Симоново, Кемеровская  область</t>
  </si>
  <si>
    <t>307</t>
  </si>
  <si>
    <t>Устройство искусственного электроосвещения на автомобильной дороге М-53 "Байкал" - от Челябинска через Курган, Омск, Новосибирск, Кемерово, Красноярск, Иркутск, Улан-Удэ до Читы на участке км 306+923 - км 309+938 г.Березовский, Кемеровская область</t>
  </si>
  <si>
    <t>Строительство и реконструкция федеральных автомобильных дорог  (ПИР)</t>
  </si>
  <si>
    <t>Строительство путепровода через железную дорогу на км 22+036 автомобильной дороги А-260 Волгоград - Каменск-Шахтинский - граница с Украиной, Волгоградская область (ПИР)</t>
  </si>
  <si>
    <t>Реконструкция автомобильной дороги А-300 Самара - Большая Черниговка - граница с Республикой Казахстан на участке км 8+650 - км15+000, Самарская область (ПИР)</t>
  </si>
  <si>
    <t>Реконструкция путепровода на км 28+192 автомобильной дороги Р-240 Уфа - Оренбург, Республика Башкортостан (ПИР)</t>
  </si>
  <si>
    <t>Реконструкция водопропускной трубы на км 87+519 автомобильной дороги Р-240 Уфа - Оренбург, Республика Башкортостан (ПИР)</t>
  </si>
  <si>
    <t>Реконструкция путепровода на км 79+240 автомобильной дороги Р-240 Уфа - Оренбург, Республика Башкортостан (ПИР)</t>
  </si>
  <si>
    <t>Реконструкция моста через р. Меселька на км 103+321 автомобильной дороги Р-240 Уфа - Оренбург, Республика Башкортостан (ПИР)</t>
  </si>
  <si>
    <t>Реконструкция путепровода на км 104+297 автомобильной дороги Р-240 Уфа - Оренбург, Республика Башкортостан (ПИР)</t>
  </si>
  <si>
    <t>Реконструкция водопропускной трубы на км 105+862 автомобильной дороги Р-240 Уфа - Оренбург, Республика Башкортостан (ПИР)</t>
  </si>
  <si>
    <t>Проведение инженерных изысканий для реконструкции автомобильной дороги А-270 автомобильная дорога М-4 "Дон" - Новошахтинск граница с Украиной, Ростовская область (ПИР)</t>
  </si>
  <si>
    <t>Строительство подпорных стенок на автомобильной дороге А-290 Новороссийск - Керченский пролив - Граница с Украиной на участке км 78+100 - км 78+800, Краснодарский край (ПИР)</t>
  </si>
  <si>
    <t>Федеральное государственное учреждение "Управление федеральных автомобильных дорог по Краснодарскому краю Федерального дорожного агентства", г.Краснодар</t>
  </si>
  <si>
    <t xml:space="preserve">Строительство стационарного пункта весового контроля на автомобильной дороге Адлер (автомобильная дорога Джубга - Сочи) - Красная Поляна км 28+200, Краснодарский край </t>
  </si>
  <si>
    <t xml:space="preserve">Строительство стационарного пункта весового контроля на автомобильной дороге М-27  Джубга - Сочи до границы с Республикой Грузия (на Тбилиси, Баку) км 125+550, Краснодарский край </t>
  </si>
  <si>
    <t>Расходы на мероприятия по обеспечению транспортной безопасности объектов автомобильного транспорта и дорожного хозяйства</t>
  </si>
  <si>
    <t>В связи с тем, что данные мероприятий будут финансироваться по виду расходов "прочие нужды" средства подлежат перераспределению</t>
  </si>
  <si>
    <t>Нераспределенные средства (бюджетные инвестиции в строительство и реконструкцию автомобильных дорог федерального значения)</t>
  </si>
  <si>
    <t>Дополнительные средства, доведенные Росавтодору письмом Минфина России от 02.06.2011 № 16-03-06/110</t>
  </si>
  <si>
    <t>Нераспределенные средства (бюджетные инвестиции, осуществляемые в рамках организации и проведения XXII Олимпийских зимних игр и XI Паралимпийских зимних игр 2014 года в городе Сочи, развития города Сочи как горноклиматического курорта)</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</si>
  <si>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</si>
  <si>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Центральный ФО</t>
  </si>
  <si>
    <t>Московская область</t>
  </si>
  <si>
    <t>3.1.1</t>
  </si>
  <si>
    <t xml:space="preserve">Подъезд к г. Жуковский (ЛИИ им. Громова) от автомобильной дороги М-5 "Урал" ( Московская обл., Раменский р-н, г. Жуковский) </t>
  </si>
  <si>
    <t>Выполнение 5 %. На объекте также выполнены работы в объеме 1 115,1 млн. рублей за счет переходящего остатка субсидий 2010 года</t>
  </si>
  <si>
    <t>Нераспределенные средства</t>
  </si>
  <si>
    <t>Северо-Кавказский ФО</t>
  </si>
  <si>
    <t>Республика Дагестан</t>
  </si>
  <si>
    <t>3.1.2</t>
  </si>
  <si>
    <t>Строительство Гимринского автодорожного тоннеля в Республике Дагестан</t>
  </si>
  <si>
    <t>Приволжский ФО</t>
  </si>
  <si>
    <t>Республика Татарстан (Татарстан)</t>
  </si>
  <si>
    <t>3.1.3</t>
  </si>
  <si>
    <t>Большое Казанское Кольцо (26,9 км). Участок 5 - Транспортная развязка на пересечении пр.Победы и ул.Академика Сахарова</t>
  </si>
  <si>
    <t>3.1.4</t>
  </si>
  <si>
    <t>Реконструкция ул.Болотникова-Фрунзе до ул.Вахитова в г.Казани</t>
  </si>
  <si>
    <t>3.1.5</t>
  </si>
  <si>
    <t xml:space="preserve">Большое Казанское Кольцо (26,9 км). Участок 8 - Транспортная развязка на пересечении пр.Ямашева - ул.Гаврилова  </t>
  </si>
  <si>
    <t>3.1.6</t>
  </si>
  <si>
    <t xml:space="preserve">Автомобильные дороги по объекту: "Деревня Универсиады" по пр.Победы. Реконструкция ул.Парина. Проезды вдоль пр.Победы и Оренбургского тракта. Транспортное кольцо (3,3 км)    </t>
  </si>
  <si>
    <t>3.1.7</t>
  </si>
  <si>
    <t>Строительство автодороги на участке ул.Танковая до ул.Пушкина (4,8 км). Участок 2 - Транспортная развязка на площади Танковое кольцо</t>
  </si>
  <si>
    <t>3.1.8</t>
  </si>
  <si>
    <t>Строительство автодороги на участке ул.Танковая до ул.Пушкина (4,8 км). Участок 7 - по ул.Тихомирнова от ул.Луковского до ул.Пушкина (1,0 км)</t>
  </si>
  <si>
    <t>3.1.9</t>
  </si>
  <si>
    <t>Реконструкция ул.Подлужная с организацией двухстороннего съезда с моста "Миллениум" на ул.Подлужная (1,1 км)</t>
  </si>
  <si>
    <t>3.1.10</t>
  </si>
  <si>
    <t>Строительство и реконструкция ул.С.Хакима с транспортной развязкой на ул. Амирхана (1,35 км). Участок 2 - Транспортная развязка на пересечении ул. Амирхана и ул. Чистопольская</t>
  </si>
  <si>
    <t>Дальневосточный ФО</t>
  </si>
  <si>
    <t>Республика Саха (Якутия)</t>
  </si>
  <si>
    <t>3.1.11</t>
  </si>
  <si>
    <t>Реконструкция ул. Ойунского ( ул. Пояркова) на участке стадион "Юность" - ул. Автодорожная в г. Якутске</t>
  </si>
  <si>
    <t>3.1.12</t>
  </si>
  <si>
    <t>Реконструкция ул. Лермонтова на участке ул. Петровского  - ул. Каландарашвили в г. Якутске</t>
  </si>
  <si>
    <t>3.1.13</t>
  </si>
  <si>
    <t>Строительство мостового перехода через озеро Сайсары в г. Якутске</t>
  </si>
  <si>
    <t>3.1.14</t>
  </si>
  <si>
    <t>Реконструкция Вилюйского тракта на участке ул. Чайковского до поста ГАИ в г. Якутске (автомобильная дорога и инженерные сети)</t>
  </si>
  <si>
    <t xml:space="preserve">Нераспределенные средства  </t>
  </si>
  <si>
    <t>Субсидии на строительство и реконструкцию связывающих населенные пункты сельских дорог с включением их в сеть дорог общего пользования</t>
  </si>
  <si>
    <t>Брянская область</t>
  </si>
  <si>
    <t>3.2.1</t>
  </si>
  <si>
    <t>Строительство автомобильной дороги "Украина"-Батагово на участке ПК 16+25-ПК 31+02 в Брянском районе Брянской области</t>
  </si>
  <si>
    <t>3.2.2</t>
  </si>
  <si>
    <t>Строительство автомобильной дороги ст.Чернетово-Красный Бор в Брянском районе Брянской области</t>
  </si>
  <si>
    <t>3.2.3</t>
  </si>
  <si>
    <t>Строительство автомобильной дороги "Брянск - Сельцо" - Сети - Толвинка в Брянском районе Брянской области</t>
  </si>
  <si>
    <t>3.2.4</t>
  </si>
  <si>
    <t>Строительство  автомобильной дороги  "Навля - Вздружное"- Ужинец  в Навлинском районе Брянской области</t>
  </si>
  <si>
    <t>3.2.5</t>
  </si>
  <si>
    <t>Строительство автомобильной дороги  Подъезд к  н.п. Юрасов Хутор в Севском районе Брянской области</t>
  </si>
  <si>
    <t>Калужская область</t>
  </si>
  <si>
    <t>3.2.6</t>
  </si>
  <si>
    <t>Строительство автодороги "Дабужа-Вяжички" в Сухиничском и Барятинском районах Калужской области</t>
  </si>
  <si>
    <t>Липецкая область</t>
  </si>
  <si>
    <t>3.2.7</t>
  </si>
  <si>
    <t>Реконструкция автомобильной дороги "Алисово - примыкание к автодороге Ольшанец-Каменка" в Задонском районе Липецкой, области</t>
  </si>
  <si>
    <t>Орловская область</t>
  </si>
  <si>
    <t>3.2.8</t>
  </si>
  <si>
    <t>Реконструкция автодороги "Дросково-Колпны"-Внуково в Покровском районе Орловской области</t>
  </si>
  <si>
    <t>3.2.9</t>
  </si>
  <si>
    <t>Строительство автодороги "Ливны-Долгое"-Никольское-Марьино в Должанском районе Орловской области (1 пусковой комплекс)</t>
  </si>
  <si>
    <t>3.2.10</t>
  </si>
  <si>
    <t>Строительство автодороги "Орел-Тамбов"-Даниловка- Козловка в Покровском районе Орловской области</t>
  </si>
  <si>
    <t>3.2.11</t>
  </si>
  <si>
    <t>Строительство автодороги Крутое-Дубки - п. Сахзаводской в Ливенском районе Орловской области</t>
  </si>
  <si>
    <t>3.2.12</t>
  </si>
  <si>
    <t>Строительство автодороги Яковлево-Еропкино-Большак в Свердловском районе Орловской области</t>
  </si>
  <si>
    <t>3.2.13</t>
  </si>
  <si>
    <t>Строительство автодороги "Куракинский-Егорьевка"-Хорошевский в Свердловском районе Орловской области</t>
  </si>
  <si>
    <t>3.2.14</t>
  </si>
  <si>
    <t>Автомобильная  дорога до с. Навесное Ливенского района Орловской области</t>
  </si>
  <si>
    <t>3.2.15</t>
  </si>
  <si>
    <t>Строительство автодороги до с. Сосновка в Ливенском районе Орловской области</t>
  </si>
  <si>
    <t>3.2.16</t>
  </si>
  <si>
    <t>Строительство автодороги "Кромы-Макеево"-Атяевка в Кромском районе Орловской области</t>
  </si>
  <si>
    <t>3.2.17</t>
  </si>
  <si>
    <t>Строительство автодороги Тимирязево-Толстое в Покровском районе Орловской области</t>
  </si>
  <si>
    <t>3.2.18</t>
  </si>
  <si>
    <t>Строительство автодороги Алмазово-Зяблово в Сосковском районе Орловской области</t>
  </si>
  <si>
    <t>3.2.19</t>
  </si>
  <si>
    <t>Строительство автодороги до н.п. Ульяновка в Кромском районе Орловской области</t>
  </si>
  <si>
    <t>3.2.20</t>
  </si>
  <si>
    <t>Строительство автодороги "Дросково-Топки"-Ивановка-Комардино-Степанищево в Покровском районе Орловской области</t>
  </si>
  <si>
    <t>3.2.21</t>
  </si>
  <si>
    <t>Строительство автодороги Подход к г. Мценску- Волково в Мценском районе Орловской области</t>
  </si>
  <si>
    <t>3.2.22</t>
  </si>
  <si>
    <t>Строительство автомобильной дороги "Ливны - Долгое" - Никольское - Марьино в Должанском районе Орловской области (2 пусковой комплекс)</t>
  </si>
  <si>
    <t>3.2.23</t>
  </si>
  <si>
    <t>Строительство автодороги Верховье-Дедово в Верховском районе Орловской области</t>
  </si>
  <si>
    <t>Рязанская область</t>
  </si>
  <si>
    <t>3.2.24</t>
  </si>
  <si>
    <t xml:space="preserve">Строительство автодороги "Старочернеево-Парсаты-Сявель" в Шацком районе Рязанской области, протяжением 9,82 км с подъездом к с/с и школе протяжением 0,36 км, в том числе общая длина мостов - 40,38 м (пересчет смет на остаток работ по состоянию на 01.01.2006г.) (корректировка),  пусковой комплекс 3 </t>
  </si>
  <si>
    <t>3.2.25</t>
  </si>
  <si>
    <t>Строительство автодороги "Старочернеево-Парсаты-Сявель" в Шацком районе Рязанской области, протяжением 9,82 км с подъездом к с/с и школе протяжением 0,36 км, в том числе длина мостов 15,66 п.м. (корректировка пусковых комплексов 2б и 3), пусковой комплекс 2б</t>
  </si>
  <si>
    <t>Тамбовская область</t>
  </si>
  <si>
    <t>3.2.26</t>
  </si>
  <si>
    <t>Автодорога Вернадовка - Подъем - Фитингоф Пичаевского района Тамбовской области</t>
  </si>
  <si>
    <t>3.2.27</t>
  </si>
  <si>
    <t>Строительство подъезда к с. Максимовка Жердевский район</t>
  </si>
  <si>
    <t>3.2.28</t>
  </si>
  <si>
    <t>Строительство автодороги Моршанск - Коршуновка Моршанский район</t>
  </si>
  <si>
    <t>3.2.29</t>
  </si>
  <si>
    <t>Строительство подъезда к пос. Маяк, Ржаксинский район</t>
  </si>
  <si>
    <t>3.2.30</t>
  </si>
  <si>
    <t>Строительство автомобильной дороги Первомайский - Черемушка, Первомайский район</t>
  </si>
  <si>
    <t>Тверская область</t>
  </si>
  <si>
    <t>3.2.31</t>
  </si>
  <si>
    <t>Реконструкция автомобильной дороги общего пользования регионального значения Дубровка-Рютино на участке км 20+000 - км 22+000 в Бологовском районе Тверской области</t>
  </si>
  <si>
    <t>Тульская область</t>
  </si>
  <si>
    <t>3.2.32</t>
  </si>
  <si>
    <t>Строительство а/п к н.п. Сретенка от а/д "Дон"-Ступино - Луговка в Ефремовском районе Тульской области</t>
  </si>
  <si>
    <t>3.2.33</t>
  </si>
  <si>
    <t>Строительство а/п к н.п. Свистовка от а/д "Дон" в Воловском районе Тульской области</t>
  </si>
  <si>
    <t>3.2.34</t>
  </si>
  <si>
    <t>Строительство а/п к н.п. Медвенка от а/д "Тула- Новомосковск" - Красные озера в Киреевском районе Тульской области</t>
  </si>
  <si>
    <t>Северо-западный ФО</t>
  </si>
  <si>
    <t>Вологодская область</t>
  </si>
  <si>
    <t>3.2.35</t>
  </si>
  <si>
    <t>Строительство автодороги Сорожинская - Яхренга в Вожегодском районе. 3 пусковой комплекс ПК 55+00 - ПК 105+00</t>
  </si>
  <si>
    <t>Псковская область</t>
  </si>
  <si>
    <t>3.2.36</t>
  </si>
  <si>
    <t>Реконструкция автомобильной дороги Подъезд к д.Голубово в Псковском районе Псковской области</t>
  </si>
  <si>
    <t>3.2.37</t>
  </si>
  <si>
    <t>Реконструкция автомобильной дороги Первомайское-Безьва на участке км 0+000 - км 3+300 в Гдовском районе Псковской области</t>
  </si>
  <si>
    <t>Южный ФО</t>
  </si>
  <si>
    <t>Астраханская область</t>
  </si>
  <si>
    <t>3.2.38</t>
  </si>
  <si>
    <t>Строительство подъезда к с.Рынок от автомобильной дороги Лесное-Забурунное-Вышка в Лиманском районе Астраханской области</t>
  </si>
  <si>
    <t>Волгоградская область</t>
  </si>
  <si>
    <t>3.2.39</t>
  </si>
  <si>
    <t>Строительство автомобильной дороги Подъезд от а/д "Новоаннинский - Киквидзе - Елань - Рудня - Жирновск" к с.Меловатка в Жирновском муниципальном районе Волгоградской области"</t>
  </si>
  <si>
    <t>3.2.40</t>
  </si>
  <si>
    <t>Строительство автомобильной дороги Подъезд к х.Попов от а/д Суровикино - Нижний Чир - Тормосин - граница области" в Чернышковском муниципальном районе Волгоградской области"</t>
  </si>
  <si>
    <t>3.2.41</t>
  </si>
  <si>
    <t>Строительство автомобильной дороги Подъезд к х.Малоголубинский" от автомобильной дороги "Клетская - Калач-на-Дону" в Калачевском муниципальном районе Волгоградской области"</t>
  </si>
  <si>
    <t>3.2.42</t>
  </si>
  <si>
    <t>Строительство автомобильной дороги Подъезд к х.Дорофеевский от автомобильной дороги "Октябрьский - Заливский - Генераловский" в Котельниковском муниципальном районе Волгоградской области"</t>
  </si>
  <si>
    <t>Республика Ингушетия</t>
  </si>
  <si>
    <t>3.2.43</t>
  </si>
  <si>
    <t>Строительство автомобильной дороги "Подъезд к с. Бейни от автомобильной дороги Чми-Таргим"</t>
  </si>
  <si>
    <t>3.2.44</t>
  </si>
  <si>
    <t>Строительство автомобильной дороги Подъезд к п. Южный, от а/д "Зязиков-Юрт-Вознесеновская" 0,875км</t>
  </si>
  <si>
    <t>3.2.45</t>
  </si>
  <si>
    <t>Реконструкция автомобильной дороги Подъезд к с. Вежарий-Юрт от а/д "Малгобек-Раздольное" 2,5 км</t>
  </si>
  <si>
    <t>Республика Северная Осетия - Алания</t>
  </si>
  <si>
    <t>3.2.46</t>
  </si>
  <si>
    <t>Реконструкция автодороги "ТрансКАМ" - Архон, км 0,2 - км 5,15</t>
  </si>
  <si>
    <t>3.2.47</t>
  </si>
  <si>
    <t>Реконструкция автодороги "Подъезд к с. Задалеск"</t>
  </si>
  <si>
    <t>Республика Башкортостан</t>
  </si>
  <si>
    <t>3.2.48</t>
  </si>
  <si>
    <t>Строительство подъезда к с.Новосеменкино в Чекмагушевском районе РБ (1 пусковой комплекс)</t>
  </si>
  <si>
    <t>3.2.49</t>
  </si>
  <si>
    <t>Строительство подъезда к д.Соколовка в Стерлитамакском районе Республики Башкортостан (2 пусковой комплекс)</t>
  </si>
  <si>
    <t>3.2.50</t>
  </si>
  <si>
    <t>Строительство подъезда к д.Большегабдиново в Абзелиловском районе Республики Башкортостан</t>
  </si>
  <si>
    <t>3.2.51</t>
  </si>
  <si>
    <t>Строительство подъезда к д.Укозяш в Мишкинском районе Республики Башкортостан (2 пусковой комплекс)</t>
  </si>
  <si>
    <t>3.2.52</t>
  </si>
  <si>
    <t>Строительство подъезда к с.Комсомольского отделения Буздякского совхоза в Буздякском эайоне Республики Башкортостан (1 пусковой комплекс)</t>
  </si>
  <si>
    <t>3.2.53</t>
  </si>
  <si>
    <t>Строительство подъезда к с.Старый Шигай эуздякского района Республики Башкортостан (1 пусковой комплекс)</t>
  </si>
  <si>
    <t>3.2.54</t>
  </si>
  <si>
    <t>Строительство подъезда к д.1-й Янаул Татышлинского района РБ</t>
  </si>
  <si>
    <t>Республика Марий Эл</t>
  </si>
  <si>
    <t>3.2.55</t>
  </si>
  <si>
    <t>Строительство автомобильной дороги Кельмаксола - Лайсола - Алеево в Советском районе Республики Марий Эл  (1 стадия строительства)</t>
  </si>
  <si>
    <t>3.2.56</t>
  </si>
  <si>
    <t>Строительство автомобильной дороги Учейкино - Данилкино - Чапейкино Волжского района (1 стадия строительства)</t>
  </si>
  <si>
    <t>3.2.57</t>
  </si>
  <si>
    <t>Строительство автомобильной дороги Подъезд к д. Ямолино Горномарийского района (1 стадия строительства)</t>
  </si>
  <si>
    <t>Республика Мордовия</t>
  </si>
  <si>
    <t>Строительство автомобильной дороги "г.Ардатов-с.Большое Игнатово"-с.Кучкаево в Большеигнатовском муниципальном районе Республики Мордовия</t>
  </si>
  <si>
    <t>Строительство автомобильной дороги "р.п.Чамзинка-с.Большие Березники"-с.Починки в Большеберезниковском муниципальном районе Республики Мордовия</t>
  </si>
  <si>
    <t>3.2.58</t>
  </si>
  <si>
    <t>Строительство автомобильной дороги "д.Духонькино-с.Перевесье"-выход на автодорогу Подъезд к г.Саранску от автодороги "Урал" М-5" Атюрьевского муниципального района Республики Мордовия</t>
  </si>
  <si>
    <t>3.2.59</t>
  </si>
  <si>
    <t>Строительство автомобильной дороги "г.Ардатов-с.Большое Игнатово"-д.Красная Нива в Большеигнатовском муниципальном районе Республики Мордовия</t>
  </si>
  <si>
    <t>3.2.60</t>
  </si>
  <si>
    <t>Строительство автомобильной дороги "г.Саранск-р.п.Ромоданово-с.Большое Игнатово"-с.Лада-с.Резоватово-с.Болдасево-с.Тарханово-с.Ведянцы в Ичалковском муниципальном районе Республики Мордовия</t>
  </si>
  <si>
    <t>3.2.61</t>
  </si>
  <si>
    <t xml:space="preserve">Строительство автомобильной дороги "г.Саранск-с.Большие Березники - с.Дубенки"-д.Дегилевка Большеберезниковского муниципального района </t>
  </si>
  <si>
    <t>3.2.62</t>
  </si>
  <si>
    <t>Строительство автомобильной дороги с.Лобаски-с.Тазнеево Атяшевского муниципального района Республики Мордовия</t>
  </si>
  <si>
    <t>3.2.63</t>
  </si>
  <si>
    <t xml:space="preserve">Строительство автомобильной дороги с.Манадыши-2-д.Суродеевка Ардатовского муниципального района </t>
  </si>
  <si>
    <t>3.2.64</t>
  </si>
  <si>
    <t>Строительство автомобильной дороги с.Каласево-д.Канаклейка Ардатовского муниципального района</t>
  </si>
  <si>
    <t>3.2.65</t>
  </si>
  <si>
    <t>Строительство надземного пешеходного перехода на  км 41 автомобильной дороги А-130 Москва - Малоярославец - Рославль - граница с Республикой Белоруссия, Московская область</t>
  </si>
  <si>
    <t>Строительство надземного пешеходного перехода на  км 43 автомобильной дороги А-130 Москва - Малоярославец - Рославль - граница с Республикой Белоруссия, Московская область</t>
  </si>
  <si>
    <t>Строительство надземного пешеходного перехода на км 60 автомобильной дороги А-130 Москва - Малоярославец - Рославль - граница с Республикой Белоруссия, Московская область</t>
  </si>
  <si>
    <t>Строительство надземного пешеходного перехода на км 7 автомобильной дороги А-108 "Московское большое кольцо" Дмитров - Сергиев Посад - Орехово-Зуево - Воскресенск - Михнево - Балабаново - Руза - Клин - Дмитров (участок от Горьковского шоссе до Егорьевского шоссе), Московская область</t>
  </si>
  <si>
    <t>Строительство надземного пешеходного перехода на  км 9 автомобильной дороги А-108 "Московское большое кольцо" Дмитров - Сергиев Посад - Орехово-Зуево - Воскресенск - Михнево - Балабаново - Руза - Клин - Дмитров (участок от Горьковского шоссе до Егорьевского шоссе), Московская область</t>
  </si>
  <si>
    <t>Строительство надземного пешеходного перехода на км 24  автомобильной дороги А-104 Москва - Дмитров - Дубна, Московская область</t>
  </si>
  <si>
    <t>Строительство надземного пешеходного перехода на км 31  автомобильной дороги А-104 Москва - Дмитров - Дубна, Московская область</t>
  </si>
  <si>
    <t>Строительство надземного пешеходного перехода на км 36  автомобильной дороги А-104 Москва - Дмитров - Дубна, Московская область</t>
  </si>
  <si>
    <t>Строительство надземного пешеходного перехода на км 51  автомобильной дороги А-104 Москва - Дмитров - Дубна, Московская область</t>
  </si>
  <si>
    <t>Строительство надземного пешеходного перехода на км 31  автомобильной дороги М-8 "Холмогоры" Москва - Ярославль - Вологда - Архангельск, Московская область</t>
  </si>
  <si>
    <t>Строительство надземного пешеходного перехода на км 33+050  автомобильной дороги М-8 "Холмогоры" Москва - Ярославль - Вологда - Архангельск, Московская область</t>
  </si>
  <si>
    <t>Строительство надземного пешеходного перехода на км 51+650  автомобильной дороги М-8 "Холмогоры" Москва - Ярославль - Вологда - Архангельск, Московская область</t>
  </si>
  <si>
    <t>Строительство надземного пешеходного перехода на км 58+600  автомобильной дороги М-8 "Холмогоры" Москва - Ярославль - Вологда - Архангельск, Московская область</t>
  </si>
  <si>
    <t>Строительство надземного пешеходного перехода на км 59+800  автомобильной дороги М-8 "Холмогоры" Москва - Ярославль - Вологда - Архангельск, Московская область</t>
  </si>
  <si>
    <t>Строительство надземного пешеходного перехода на км 22+900  автомобильной дороги А-105  подъездная дорога от Москвы к аэропорту Домодедово, Московская область</t>
  </si>
  <si>
    <t>Строительство надземного пешеходного перехода на км 30+300  автомобильной дороги А-105  подъездная дорога от Москвы к аэропорту Домодедово, Московская область</t>
  </si>
  <si>
    <t>Строительство надземного пешеходного перехода на км 42+950  автомобильной дороги А-105  подъездная дорога от Москвы к аэропорту Домодедово, Московская область</t>
  </si>
  <si>
    <t>Строительство надземного пешеходного перехода на км 44+220  автомобильной дороги А-105  подъездная дорога от Москвы к аэропорту Домодедово, Московская область</t>
  </si>
  <si>
    <t>Строительство автобусной остановки на км 56+700  автомобильной дороги М-8 "Холмогоры" Москва - Ярославль - Вологда - Архангельск, Московская область</t>
  </si>
  <si>
    <t>Федеральное государственное учреждение "Федеральное  управление автомобильных дорог "Большая Волга" Федерального дорожного агентства", г.Пенза</t>
  </si>
  <si>
    <t>Устройство искусственного электроосвещения на автомобильной дороге М-5 "Урал" - от Москвы через Рязань, Пензу, Самару, Уфу до Челябинска на участках км 237+076 - км 237+341 с. Каменка, км 307+937 - км 311+525 с. Путятино, км 382+193 - км 384+736 с. Ямбирно, Рязанская область</t>
  </si>
  <si>
    <t>Устройство искусственного электроосвещения на автомобильной дороге М-5 "Урал" - от Москвы через Рязань, Пензу, Самару, Уфу до Челябинска на участке км 427+571 - км 429+1024 c. Умет, Республика Мордовия</t>
  </si>
  <si>
    <t>Устройство искусственного электроосвещения на автомобильной дороге М-5 "Урал" - от Москвы через Рязань, Пензу, Самару, Уфу до Челябинска, подъезд к городу Оренбург на участках км 10+800 - км 17+450 г.Самара, км 23+200 - км 23+1000 с. Николаевка, км 37+950 - км 39+520 с. Просвет, км 58+180 - км 58+800 с. Домашка, км 64+400 - км 66+300 с. Бариновка, Самарская область</t>
  </si>
  <si>
    <t>Устройство искусственного электроосвещения на автомобильной дороге М-6 "Каспий" - из Москвы (от Каширы) через Тамбов, Волгоград до Астрахани, подъезд к городу Саратов на участках км 516+832 - км 516+1943 Старый Хопер, км 708+492 - км 709+079 с. Песчаный Умёт, Саратовская область</t>
  </si>
  <si>
    <t>Устройство искусственного электроосвещения на автомобильной дороге Казань - Оренбург на участках км 506+200 - км 508+049 с. Нарузово, км 571+226 - км 572+970 с. Шарлык, км 712+010 - км 712+850 г. Оренбург, Оренбургская область</t>
  </si>
  <si>
    <t>Устройство искусственного электроосвещения на автомобильной дороге М-5 "Урал" - от Москвы через Рязань, Пензу, Самару, Уфу до Челябинска на участке км 624+800 - км 626+282 г. Пенза, Пензенская область</t>
  </si>
  <si>
    <t>Устройство искусственного электроосвещения на автомобильной дороге 1Р 209 Тамбов - Пенза на участках км 172+607 - км 174+559 с. Крюково, км 250+122 - км 252+578 с. Загоскино, км 276+800 - км 278+000 г. Пенза, Пензенская область</t>
  </si>
  <si>
    <t>Устройство искусственного электроосвещения на автомобильной дороге М-5 "Урал" Москва - Рязань - Пенза - Самара - Уфа - Челябинск на участке км 468+382 - км 471+978 г. Спасск, Пензенская область</t>
  </si>
  <si>
    <t>Устройство искусственного электроосвещения на автомобильной дороге М-5 "Урал" Москва - Рязань - Пенза - Самара - Уфа - Челябинск на участках км 252+818 - км 254+017 н.п. Кирицы, км 254+318 - км 254+818 н.п. Сушки, Рязанская область</t>
  </si>
  <si>
    <t>Устройство искусственного электроосвещения на автомобильной дороге М-5 "Урал" Москва - Рязань - Пенза - Самара - Уфа - Челябинск на участках км 786+017 - км 786+359 с. Никулино, км 848+146 - км 848+456 с.Томышово,Ульяновская область</t>
  </si>
  <si>
    <t xml:space="preserve">Устройство искусственного электроосвещения на автомобильной  дороге М-5 "Урал" Москва - Рязань - Пенза - Самара - Уфа - Челябинск (подъезд к городу Оренбург) на участке км 208+100 - км 209+400 с. Погромное, Оренбургская область                                                   </t>
  </si>
  <si>
    <t>Устройство искусственного электроосвещения на автомобильной дороге 1Р 132 Калуга - Тула - Михайлов - Рязань на участках км 262+300 - км 264+250 Захаровская птицефабрика, км 275+200 - км 275+800 н.п. Волдыревка, км 276+400 - км 278+300 н.п. Стенькино, км 281+200 - км 282+200 н.п. Высоковские Дворики, км 290+600 - км 294+800 г. Рязань, Рязанская область</t>
  </si>
  <si>
    <t>Устройство искусственного электроосвещения на автомобильной дороге М-6 «Каспий» - из Москвы (от Каширы) через Тамбов, Волгоград до Астрахани на участке км 435+420 - км 447+900 (транспортные развязки), Тамбовская область</t>
  </si>
  <si>
    <t>Устройство искусственного электроосвещения на автомобильной дороге М-6 «Каспий» - из Москвы (от Каширы) через Тамбов, Волгоград до Астрахани на участках км 932+300 - км 937+800, км 938+350 - км 940+130, км 940+500 - км 944+650, км 945+000 - км 947+800, км 948+400 - км 957+800, Волгоградская область</t>
  </si>
  <si>
    <t>Строительство надземных пешеходных переходов на км 2+300 с. Стрельцы, км 6+250 г. Тамбов автомобильной дороги М-6 «Каспий» - из Москвы (от Каширы) через Тамбов, Волгоград до Астрахани, подъезд к г. Тамбову, Тамбовская область</t>
  </si>
  <si>
    <t>Строительство надземных пешеходных переходов на км 960+200 г. Волгоград, км 933+400 п. Самофаловка автомобильной дороги М-6 «Каспий» - из Москвы (от Каширы) через Тамбов, Волгоград до Астрахани, Волгоградская область</t>
  </si>
  <si>
    <t>Строительство надземных пешеходных переходов на км 7+160 п. Тубгоспиталь, км 12+400 п. Новая Ляда автомобильной дороги 1Р 208, 209 Тамбов - Пенза, Тамбовская область</t>
  </si>
  <si>
    <t>Устройство искусственного электроосвещения на автомобильной дороге  Р-22 "Каспий" автомобильная дорога М-4 "Дон" - Тамбов - Волгоград - Астрахань на участке км 388+850 - км 389+180 с. Изосимово, Тамбовская область</t>
  </si>
  <si>
    <t>Устройство искусственного электроосвещения на автомобильной дороге Р-208 Тамбов - Пенза на участке Северный обход города  Тамбов км 8+900 - км 9+200, Тамбовская область</t>
  </si>
  <si>
    <t>Устройство искусственного электроосвещения на автомобильной дороге  Р-208  Тамбов - Пенза на участке Северный обход города  Тамбов км 18+600 - км 19+350 с. Татаново, Тамбовская область</t>
  </si>
  <si>
    <t>Устройство искусственного электроосвещения на автомобильной дороге  Р-193 Воронеж - Тамбов на участке км 205+250 - км 209+100, с. Красносвободное, транспортная развязка, Тамбовская область</t>
  </si>
  <si>
    <t>Устройство искусственного электроосвещения на автомобильной дороге Р-228 Сызрань - Саратов - Волгоград  на участке км 673+450 - км 675+847 г. Волгоград, Волгоградская область</t>
  </si>
  <si>
    <t>Устройство искусственного электроосвещения на автомобильной дороге Р-228 Сызрань - Саратов - Волгоград на участке км 664+910 - км 670+144 с. Ерзовка, Волгоградская область</t>
  </si>
  <si>
    <t>Устройство искусственного электроосвещения на автомобильной дороге А-260  Волгоград - Каменск-Шахтинский - граница с Украиной на участке  км 15+300 - км 19+350, п. М.Горький, Волгоградская область</t>
  </si>
  <si>
    <t>Устройство искусственного электроосвещения на автомобильной дороге А-260 Волгоград - Каменск-Шахтинский - граница с Украиной на участке км 134+200 - км 138+520, г. Суровикино, Волгоградская область</t>
  </si>
  <si>
    <t>Устройство искусственного электроосвещения на автомобильной дороге Р-22 "Каспий" автомобильная дорога М-4 "Дон" - Тамбов - Волгоград - Астрахань на участке км 205+000 - км 208+000, Рязанская область</t>
  </si>
  <si>
    <t>Устройство искусственного электроосвещения на автомобильной дороге Р-22 "Каспий" автомобильная дорога М-4 "Дон" - Тамбов - Волгоград - Астрахань на участке км 665+250 - км 665+950 транспортная развязка, Волгоградская область</t>
  </si>
  <si>
    <t>Устройство искусственного электроосвещения на автомобильной дороге Р-22 "Каспий" автомобильная дорога М-4 "Дон" - Тамбов - Волгоград - Астрахань на участке км 719+000 - км 720+000 транспортная развязка, Волгоградская область</t>
  </si>
  <si>
    <t>Устройство искусственного электроосвещения на автомобильной дороге Р-22 "Каспий" автомобильная дорога М-4 "Дон" - Тамбов - Волгоград - Астрахань на участке  км 784+000 - км 786+000, г. Михайловка, транспортная развязка, Волгоградская область</t>
  </si>
  <si>
    <t>Установка барьерного ограждения на автомобильной дороге Р-22 "Каспий" автомобильная дорога М-4 "Дон" - Тамбов - Волгоград - Астрахань на участке км 431+000 - км 435+200, Тамбовская область</t>
  </si>
  <si>
    <t>Установка барьерного ограждения на автомобильной дороге Р-22 "Каспий" автомобильная дорога М-4 "Дон" - Тамбов - Волгоград - Астрахань на участке  км 205+400 - км 208+400, Рязанская область</t>
  </si>
  <si>
    <t>Устройство искусственного электроосвещения на автомобильной дороге М-9 "Балтия" - от Москвы через Волоколамск до границы с Латвийской Республикой (на Ригу) на участках км 276+300 - км 276+750, км 321+850 - км 322+200, км 390+370 - км 392+000, Тверская область</t>
  </si>
  <si>
    <t>Устройство искусственного электроосвещения на автомобильной дороге М-10 "Россия" - от Москвы через Тверь, Новгород до Санкт-Петербурга на участке км 183+000 - км 184+550, Тверская область</t>
  </si>
  <si>
    <t>Строительство надземного пешеходного перехода на км 29+855 автомобильной дороги М-10 "Россия" - от Москвы через Тверь, Новгород до Санкт-Петербурга, Московская область</t>
  </si>
  <si>
    <t>Строительство надземного пешеходного перехода на автомобильной дороге М-10 "Россия" Москва - Тверь - Великий Новгород - Санкт-Петербург на км 97, Московская область</t>
  </si>
  <si>
    <t>Строительство надземного пешеходного перехода на автомобильной дороге М-10 "Россия" Москва - Тверь - Великий Новгород - Санкт-Петербург на км 136, Тверская область</t>
  </si>
  <si>
    <t>Устройство искусственного электроосвещения на автомобильной дороге М-10 "Россия" Москва - Тверь - Великий Новгород - Санкт-Петербург км 158+100 - км 193+200, км 209+600 - 214+435, Тверская область</t>
  </si>
  <si>
    <t>Устройство искусственного электроосвещения на автомобильной дороге М-10 "Россия" Москва - Тверь - Великий Новгород - Санкт-Петербург км 302+602 - км 325+300, Тверская область</t>
  </si>
  <si>
    <t>Устройство искусственного электроосвещения на автомобильной дороге М-9 "Балтия" Москва - Волоколамск - граница с Латвийской Республикой на участке км 361+900 - км 362+350, Тверская область</t>
  </si>
  <si>
    <t>Устройство искусственного электроосвещения на автомобильной дороге М-10 "Россия" Москва - Тверь - Великий Новгород - Санкт-Петербург км 362+020 - км 402+700, Новгородская область</t>
  </si>
  <si>
    <t>Устройство искусственного электроосвещения на автомобильной дороге А-114 Вологда - Тихвин - автомобильная дорога Р-21 "Кола" на участках км 14+400 - км 15+300 д.Лесково, км 17+200 - км 18+500 п.Сосновка, км 52+300 - км 52+900 д.Нестерово, км 85+000 - км 86+700 д.Нифантово, км 115+700 - км 116+600 мост через р.Ягорба, км 150+000 - км 150+500 транспортная развязка, км 152+200 - км 154+400 транспортная развязка, км 227+600 - км 228+200 транспортная развязка, км 309+000 - км 310+700 транспортная развязка, Вологодская область</t>
  </si>
  <si>
    <t>Устройство искусственного электроосвещения на автомобильной дороге М-8 "Холмогоры" Москва - Ярославль - Вологда - Архангельск на участках км 295+100 - км 295+800 д.Бухалово, км 296+000 - км 296+600 д.Никифорово, км 314+300 - км 315+000 д.Усолкино, км 315+600 - км 316+600 д.Пасынково, км 317+200 - км 317+900 д.Григорково, км 318+700 - км 319+300 д.Подольново, км 320+300 - км 321+700 д.Бабаево, км 321+800 - км 322+400 д.Субаево, км 359+900 - км 360+800 д.Корхово, км 358+700 - км 359+700 д.Левинское, км 367+100 - км 367+700 д.Новенькое, Ярославская область</t>
  </si>
  <si>
    <t>Устройство искусственного электроосвещения на автомобильной дороге М-8 "Холмогоры" Москва - Ярославль - Вологда - Архангельск на участках км 832+700 - км 834+300 д.Усть-Паденьга, км 1150+700 - км 1151+100 транспортная развязка, Архангельская область</t>
  </si>
  <si>
    <t>Устройство искусственного электроосвещения на автомобильной дороге М-8 "Холмогоры" Москва - Ярославль - Вологда - Архангельск на участках км 405+450 - км 406+050 транспортная развязка, км 432+600 - км 435+000 транспортная развязка и мост через р.Комела, км 491+400 - км 492+500 транспортная развязка, Вологодская область</t>
  </si>
  <si>
    <t>Устройство искусственного электроосвещения на подъездной дороге А-381 от г.Нарьян - Мара к аэропорту Нарьян - Мара, участок км 0 - км 4, Ненецкий автономный округ, Архангельская область</t>
  </si>
  <si>
    <t>Строительство стационарного пункта весового контроля на км 399+600 автомобильной дороги М-8 "Холмогоры" Москва - Ярославль - Вологда - Архангельск, Вологодская область</t>
  </si>
  <si>
    <t>Строительство стационарного пункта весового контроля на км 530+000 автомобильной дороги М-8 "Холмогоры" Москва - Ярославль - Вологда - Архангельск, Вологодская область</t>
  </si>
  <si>
    <t>Федеральное государственное учреждение "Управление автомобильной магистрали Санкт-Петербург - Мурманск Федерального дорожного агентства", г. Петрозаводск</t>
  </si>
  <si>
    <t>Устройство искусственного электроосвещения на автомобильной дороге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участках км 493+100 - км 494+200 н.п. Сопоха, км 796+600 - км 797+800 н.п. Пушной, Республика Карелия</t>
  </si>
  <si>
    <t>Устройство искусственного электроосвещения на автомобильной дороге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участках 1392+300 - км 1393+300 н.п. Дровяное, км 1484+300 - км 1484+900 н.п. Титовка, км 1509+800 - км 1511+800 н.п. Спутник, км 1538+000 - км 1541+200 н.п. Заполярный, Мурманская область</t>
  </si>
  <si>
    <t>Устройство искусственного электроосвещения на автомобильной дороге А-121 "Сортавала" Санкт-Петербург - Сортавала - автомобильная дорога Р-21 "Кола" на участках км 429+493 - км 430+237 н.п. Щеккила, км 434+612 - км 435+129 н.п. Кутчезеро,   км 440+689 - км 442+422 н.п. Крошнозеро, км 454+756 - км 455+864 н.п. Маньга, км 456+655 - км 457+264 н.п. Н. Маньга, Республика Карелия</t>
  </si>
  <si>
    <t>Установка барьерного ограждения на автомобильной дороге Р-21 "Кола" Санкт-Петербург - Петрозаводск - Мурманск - Печенга - граница с Королевством Норвегия на участке км 269+368 - км 1022+429, Республика Карелия</t>
  </si>
  <si>
    <t>Установка барьерного ограждения на автомобильной дороге Р-21 "Кола" Санкт-Петербург - Петрозаводск - Мурманск - Печенга - граница с Королевством Норвегия на участке км 1075+221 - км  1546+192, Мурманская область</t>
  </si>
  <si>
    <t>Строительство стационарного пункта весового контроля на км 421 автомобильной дороги Р-21 "Кола" Санкт-Петербург - Петрозаводск - Мурманск - Печенга - граница с Королевством Норвегия, Республика Карелия</t>
  </si>
  <si>
    <t>Устройство искусственного электроосвещения на автомобильной дороге М-7 "Волга" - от Москвы через Владимир, Нижний Новгород, Казань до Уфы на участке км 768+500 - км 771+470, Республика Татарстан</t>
  </si>
  <si>
    <t>Устройство искусственного электроосвещения на автомобильной дороге М-7 "Волга" - от Москвы через Владимир, Нижний Новгород, Казань до Уфы. Подъезд к городам Ижевск и Пермь на участках км 89+000 - км 90+000, км 162+400 - км 164+050, Удмуртская Республика</t>
  </si>
  <si>
    <t>Устройство искусственного электроосвещения на автомобильной дороге М-7 "Волга" Москва - Владимир - Нижний Новгород - Казань - Уфа на участке км 1053+300 - км 1061+000, Республика Татарстан</t>
  </si>
  <si>
    <t>Строительство надземного пешеходного перехода на км 971+020 автомобильной дороги М-7 "Волга" Москва - Владимир - Нижний Новгород - Казань - Уфа, Республика Татарстан</t>
  </si>
  <si>
    <t xml:space="preserve">Устройство искусственного электроосвещения на автомобильной дороге М-7 "Волга" Москва - Владимир - Нижний Новгород - Казань - Уфа на участке км 801+900 - км 802+100, Республика Татарстан  </t>
  </si>
  <si>
    <t xml:space="preserve">Устройство искусственного электроосвещения на автомобильной дороге М-7 "Волга" Москва - Владимир - Нижний Новгород - Казань - Уфа на участке км 806+800 - км 808+900, Республика Татарстан  </t>
  </si>
  <si>
    <t>Устройство искусственного электроосвещения на автомобильной дороге Р-239  Казань - Оренбург на участках км 278+200 - км 280+500 н.п. Абдрахманово, км 286+000 - км 288+100 н.п. Карабаш, Республика Татарстан</t>
  </si>
  <si>
    <t>Устройство искусственного электроосвещения на автомобильной дороге Р-239  Казань - Оренбург на участке км 142+300 - км 143+300 н.п.Тат.Сарсазы, Республика Татарстан</t>
  </si>
  <si>
    <t>Устройство искусственного электроосвещения на автомобильной дороге Р-239  Казань - Оренбург на участках км 248+600 - км 249+800, км 255+700 - км 256+600, км 261+000 - км 263+000  г. Альметьевск, кольцевые пересечения, Республика Татарстан</t>
  </si>
  <si>
    <t>Устройство искусственного электроосвещения на автомобильной дороге Р-239  Казань - Оренбург на участках км 117, км 127, км 131, Республика Татарстан</t>
  </si>
  <si>
    <t>Устройство искусственного электроосвещения на автомобильной дороге Р-241 Казань - Буинск - Ульяновск на участке км 92+700 - км 94+500 н.п. Б. Фролово, Республика Татарстан</t>
  </si>
  <si>
    <t>Устройство искусственного электроосвещения на автомобильной дороге Р-241 Казань - Буинск - Ульяновск на участке км 102+210 - км 109+000 обход г. Буинск, Республика Татарстан</t>
  </si>
  <si>
    <t>Устройство искусственного электроосвещения на автомобильной дороге Р-176 "Вятка" Чебоксары - Йошкар-Ола - Киров - Сыктывкар на участке км 210+370 - км 216+100 н.п. Тужа, Кировская область</t>
  </si>
  <si>
    <t>Устройство искусственного электроосвещения на автомобильной дороге Р-176 "Вятка" Чебоксары - Йошкар-Ола - Киров - Сыктывкар на участке км 780+000 - км 785+000 н.п. Выльгорт, Республика Коми</t>
  </si>
  <si>
    <t>Устройство искусственного электроосвещения на автомобильной дороге А-295 Йошкар-Ола - Зеленодольск - автомобильная дорога М-7 "Волга" на участке км 91+250 - км 92+600, Республика Марий Эл</t>
  </si>
  <si>
    <t xml:space="preserve">Строительство надземного пешеходного перехода на км 136+700 автомобильной дороги М-7 "Волга" Москва - Владимир - Нижний Новгород - Казань - Уфа. Подъезд к городам Ижевск и Пермь, Удмуртская Республика  </t>
  </si>
  <si>
    <t xml:space="preserve">Устройство искусственного электроосвещения на автомобильной дороге М-7 "Волга" Москва - Владимир - Нижний Новгород - Казань - Уфа. Подъезд к городам Ижевск и Пермь на участке км 48+304 - км 49+850 н.п.Алнаши, Удмуртская Республика  </t>
  </si>
  <si>
    <t xml:space="preserve">Устройство искусственного электроосвещения на автомобильной дороге М-7 "Волга" Москва - Владимир - Нижний Новгород - Казань - Уфа. Подъезд к городам Ижевск и Пермь на участках  км 203+900 - км 204+400 н.п. Канифольный,  км 219+000 - км 220+700 н.п. Якшур, Удмуртская Республика  </t>
  </si>
  <si>
    <t xml:space="preserve">Устройство искусственного электроосвещения на автомобильной дороге М-7 "Волга" Москва - Владимир - Нижний Новгород - Казань - Уфа. Подъезд к городам Ижевск и Пермь на участке км 270+400 - км 272+200 н.п.Чемашур, Удмуртская Республика  </t>
  </si>
  <si>
    <t>Устройство искусственного электроосвещения на  автомобильной дороге А-114 Вологда - Новая Ладога до магистрали "Кола" (через Тихвин), в н.п. Сомино, н.п. Чудцы, н.п. Новая деревня, н.п. Чемыхино, н.п. Хвалово, н.п. Дыми, н.п. Весь, на подъездах к н.п. Пикалево, Ленинградская область</t>
  </si>
  <si>
    <t>Устройство искусственного электроосвещения на  автомобильной дороге М-18 "Кола" - от Санкт-Петербурга через  Петрозаводск, Мурманск, Печенгу до границы с Норвегией (международный автомобильный пункт пропуска "Борисоглебск"),  на путепроводе  км 47+958, н.п. Дусьево, на  путепроводе км 245+269, Ленинградская область</t>
  </si>
  <si>
    <t>Устройство искусственного электроосвещения на  автомобильной дороге М-20 Санкт-Петербург - Псков - Пустошка - Невель до границы с Республикой Беларусь, Плюсский район, н.п. Заплюсье, н.п.Заполье, Псковская область</t>
  </si>
  <si>
    <t>Устройство искусственного электроосвещения на автомобильной дороге М-20 Санкт-Петербург - Псков - Пустошка - Невель до границы с Республикой Беларусь, н.п. Подборовье, н.п.Череха, н.п.Соловьи, н.п.Стремутка, н.п.Черская, н.п. Усть-Долыссы, Псковская область</t>
  </si>
  <si>
    <t>Устройство искусственного электроосвещения на автомобильной дороге М-10 "Россия" - от Москвы через Тверь, Новгород до Санкт-Петербурга в н.п. Рябово, на примыкании обхода г. Тосно (ПК "0" транспортная развязка), Ленинградская область</t>
  </si>
  <si>
    <t>Установка осевого барьерного ограждения на автомобильной дороге   М-10 "Россия" - от Москвы через Тверь, Новгород до Санкт-Петербурга. Подъезды к городам Тверь, Новгород на участке км 593+600 - км 674+130, Ленинградская область</t>
  </si>
  <si>
    <t>Устройство искусственного электроосвещения на автомобильной дороге Р-23 Санкт-Петербург - Псков - Пустошка - Невель - граница с Республикой Белоруссия на участках н.п. Феофилова Пустынь, н.п. Лудони, н.п. Комарино, н.п. Маяково, н.п. Гмырино - Катежно, н.п. Строитель, н.п. Цапелька, н.п. Сверетово, н.п. Ротный Двор, н.п. Мароморочка, Псковская область</t>
  </si>
  <si>
    <t>Устройство искусственного электроосвещения на автомобильной дороге Р-23 Санкт-Петербург - Псков - Пустошка - Невель - граница с Республикой Белоруссия на участках н.п. Дони, н.п. Зайцево, н.п. Вайя, транспортная развязка на обходе г. Гатчина, н.п. Большие Колпаны, н.п. Вакколово, н.п. Лядино, Ленинградская область</t>
  </si>
  <si>
    <t>Устройство искусственного электроосвещения на автомобильной дороге М-10 "Россия" Москва - Тверь - Великий Новгород - Санкт-Петербург на участках н.п. Бабино, н.п. Ям-Ижора, Ленинградская область</t>
  </si>
  <si>
    <t>Устройство  искусственного электроосвещения на автомобильной дороге М-10 "Россия" Москва - Тверь - Великий Новгород - Санкт-Петербург на участке обхода г. Тосно км 637+000 - км 657+500, Ленинградская область</t>
  </si>
  <si>
    <t>Устройство искусственного электроосвещения на автомобильной дороге Р-21 "Кола" Санкт-Петербург - Петрозаводск - Мурманск - Печенга - граница с Королевством Норвегия на участке км 12+230 - км 38+900, Ленинградская область</t>
  </si>
  <si>
    <t>Устройство искусственного электроосвещения на автомобильной дороге Р-21 "Кола" Санкт-Петербург - Петрозаводск - Мурманск - Печенга - граница с Королевством Норвегия на участке км 41+800 - км 51+764, Ленинградская область</t>
  </si>
  <si>
    <t>Устройство искусственного электроосвещения на автомобильной дороге Р-21 "Кола" Санкт-Петербург - Петрозаводск  - Мурманск - Печенга - граница с Королевством Норвегия на участке км 66+436 - км 80+126, Ленинградская область</t>
  </si>
  <si>
    <t>Устройство искусственного электроосвещения на автомобильной дороге А-212 Псков - Изборск - граница с Эстонской Республикой на участках н.п. Уграда, н.п. Неелово, н.п. Моглино, н.п. Тешевицы, н.п. Дубник, н.п. Старый Изборск, Псковская область</t>
  </si>
  <si>
    <t>Устройство надземного пешеходного перехода на автомобильной дороге Р-23 Санкт-Петербург - Псков - Пустошка - Невель - граница с Республикой Белоруссия, км 38, Ленинградская область</t>
  </si>
  <si>
    <t>Установка барьерного ограждения на автомобильной дороге Р-21 "Кола" Санкт-Петербург - Петрозаводск - Мурманск - Печенга - граница с Королевством Норвегия на участке км 80+060 - км 256+455, Ленинградская область</t>
  </si>
  <si>
    <t>Установка барьерного ограждения на автомобильной дороге А-114  Вологда - Тихвин - автомобильная дорога Р-21 "Кола" на участке км 331+025 - км 531+148, Ленинградская область</t>
  </si>
  <si>
    <t>Установка барьерного ограждения на автомобильной дороге М-9 "Балтия" Москва - Волоколамск - граница с Латвийской Республикой на участке км 419+700 - км 618+000, Псковская область</t>
  </si>
  <si>
    <t>Установка барьерного ограждения на автомобильной дороге А-229  Калининград - Черняховск - Нестеров - граница с Литовской Республикой на участке км 38+000 - км 150+400, Калининградская область</t>
  </si>
  <si>
    <t>Установка барьерного ограждения на автомобильной дороге А-216  Гвардейск - Неман - граница с Литовской Республикой на участке км 0+000 - км 61+400, Калининградская область</t>
  </si>
  <si>
    <t>Устройство искусственного электроосвещения на автомобильной дороге А-121 "Сортавала" - Санкт-Петербург - Сортавала - автомобильная дорога Р-21 "Кола" на участке КАД - Скотное, Ленинградская область</t>
  </si>
  <si>
    <t>Строительство стационарного пункта весового контроля на км 131+603 автомобильной дороги А-181 "Скандинавия" Санкт-Петербург - Выборг - граница с Финляндской Республикой, Ленинградская область</t>
  </si>
  <si>
    <t>Строительство стационарного пункта весового контроля на км 112+427 автомобильной дороги А-180 "Нарва" Санкт-Петербург - граница с Эстонской Республикой, Ленинградская область</t>
  </si>
  <si>
    <t>Строительство стационарного пункта весового контроля на км 41+246 автомобильной дороги Р-21 "Кола" Санкт-Петербург - Петрозаводск - Мурманск - Печенга - граница с Королевством Норвегия, Ленинградская область</t>
  </si>
  <si>
    <t>Строительство стационарного пункта весового контроля на км 12+800 автомобильной дороги А-229 Калининград - Черняховск - Нестеров - граница с Литовской Республикой, Калининградская область</t>
  </si>
  <si>
    <t>Строительство стационарного пункта весового контроля на км 0+200 автомобильной дороги А-216 Гвардейск - Неман - граница с Литовской Республикой, Калининградская область</t>
  </si>
  <si>
    <t>Устройство искусственного электроосвещения на автомобильной дороге М-6 "Каспий" - из Москвы (от Каширы) через Тамбов, Волгоград до Астрахани на участке км 1345+323 - км 1347+286, Астраханская область</t>
  </si>
  <si>
    <t>Строительство надземного пешеходного перехода на км 53 автомобильной дороги М-23 Ростов-на-Дону - Таганрог до границы с Украиной (на Харьков, Одессу), Ростовская область</t>
  </si>
  <si>
    <t>Строительство надземного пешеходного перехода на км 8 автомобильной дороги М-23 Ростов-на-Дону - Таганрог до границы с Украиной (на Харьков, Одессу), Ростовская область</t>
  </si>
  <si>
    <t>Устройство искусственного электроосвещения на автомобильной дороге А-280 Ростов-на-Дону - Таганрог - граница с Украиной на участке км 67+800 - км 68+600 н.п. Таганрог, Ростовская область</t>
  </si>
  <si>
    <t>Устройство искусственного электроосвещения на автомобильной дороге Р-215  Астрахань - Кочубей - Кизляр - Махачкала на участке км 47+793 - км 53+457 н.п. Икряное, Астраханская область</t>
  </si>
  <si>
    <t>Устройство искусственного электроосвещения на автомобильной дороге Р-216 Астрахань - Элиста - Ставрополь на участке км 221+240 - км 224+160  н.п. Яшкуль, Республика Калмыкия</t>
  </si>
  <si>
    <t>Федеральное государственное  Учреждение "Управление ордена Знак Почета Северо-Кавказских автомобильных дорог Федерального дорожного агентства", г.Пятигорск, Ставропольский край</t>
  </si>
  <si>
    <t>Строительство надземного пешеходного перехода на км 373+950 автомобильной дороги М-29 "Кавказ" - из Краснодара (от Павловской) через Грозный, Махачкалу до границы с Азербайджанской Республикой (на Баку), Ставропольский край</t>
  </si>
  <si>
    <t>Устройство искусственного электроосвещения на автомобильной дороге М-29 "Кавказ" - из Краснодара (от Павловской) через Грозный, Махачкалу до границы с Азербайджанской Республикой (на Баку) на участках км 403+000 - км 406+000, км 441+000 - км 446+000, км 447+300 - км 449+500, км 455+200 - км 456+200, км 686+000 - км 688+000, км 703+700 - км 707+650, км 740+000 - км 741+000, км 794+000 - км 802+000, км 869+000 - км 876+000, км 914+000 - км 919+000, км 921+000 - км 926+000, Кабардино-Балкарская Республика, Чеченская Республика, Республика Дагестан</t>
  </si>
  <si>
    <t>Устройство искусственного электроосвещения на автомобильной дороге Прохладный - Эльбрус через Баксан на участках км 1+150 - км 2+130, км 5+600 - км 21+500, км 25+000 - км 31+900, Кабардино-Балкарская Республика</t>
  </si>
  <si>
    <t>Устройство искусственного электроосвещения на автомобильной дороге Урвань (автомобильная дорога "Кавказ") - Уштулу через Верхнюю Балкарию на участках км 0+000 - км 2+500, км 11+300 - км 15+500, км 24+700 - км 28+000, км 31+980 - км 34+300, Кабардино-Балкарская Республика</t>
  </si>
  <si>
    <t>Устройство искусственного электроосвещения на автомобильной дороге Р-215 Астрахань - Кочубей - Кизляр - Махачкала на участках км 335, км 476 - км 481, Республика Дагестан</t>
  </si>
  <si>
    <t>Устройство искусственного электроосвещения на автомобильной дороге Р-217 "Кавказ" автомобильная дорога М-4 "Дон" - Владикавказ - Грозный - Махачкала - граница с Азербайджанской Республикой на участках км 435+530 (транспортная развязка), км 453+000 - км 454+450 (г.Нальчик), км 493+000 - км 495+400 (с.п. Урух), Кабардино-Балкарская Республика</t>
  </si>
  <si>
    <t>Устройство искусственного электроосвещения на автомобильной дороге Р-217 "Кавказ" автомобильная дорога М-4 "Дон" - Владикавказ - Грозный - Махачкала - граница с Азербайджанской Республикой на участке км 940 - км 941, Республика Дагестан</t>
  </si>
  <si>
    <t>Установка барьерного ограждения на автомобильной дороге Р-217 "Кавказ" автомобильная дорога М-4 "Дон" - Владикавказ - Грозный - Махачкала - граница с Азербайджанской Республикой на участках км 233 - км 239, км 359, Ставропольский край</t>
  </si>
  <si>
    <t>Установка барьерного ограждения на автомобильной дороге Р-217 "Кавказ" автомобильная дорога М-4 "Дон" - Владикавказ - Грозный - Махачкала - граница с Азербайджанской Республикой на участках км 801 - км 875, км 914, Республика Дагестан</t>
  </si>
  <si>
    <t>Установка барьерного ограждения на автомобильной дороге Р-217 "Кавказ" автомобильная дорога М-4 "Дон" - Владикавказ - Грозный - Махачкала - граница с Азербайджанской Республикой км 391, на участке обхода г. Нальчик км 18+500 - км 23+170, Кабардино-Балкарская Республика</t>
  </si>
  <si>
    <t>Установка барьерного ограждения на автомобильной дороге Р-215  Астрахань - Кочубей - Кизляр - Махачкала на км 476 - км 481, Республика Дагестан</t>
  </si>
  <si>
    <t>Установка дорожного ограждения на автомобильной дороге А-162 Владикавказ - Алагир на участке км 0+000 - км 4+000, Республика Северная Осетия - Алания</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</si>
  <si>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М-54 "Енисей" - от Красноярска через Абакан, Кызыл до границы с Монголией на участке км 801+095 - км 801+695 (мост через реку Енисей), Республика Тыва</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</si>
  <si>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1Р 208, 209 Тамбов - Пенза на участке км 4+450 - км 9+100, Тамбовская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</si>
  <si>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М-6 "Каспий" - из Москвы (от Каширы) через Тамбов, Волгоград до Астрахани, подъезд к г. Тамбову на участках км 0+000 - км 2+150, км 2+990 - км 5+550, Тамбовская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</si>
  <si>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М-6 "Каспий" - из Москвы (от Каширы) через Тамбов, Волгоград до Астрахани на участках км 958+480 - км 959+720, Волгоградская область</t>
  </si>
  <si>
    <t>Федеральное государственное учреждение "Управление федеральных автомобильных дорог "Дальний Восток", г.Хабаровск</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</si>
  <si>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М-60 "Уссури" - от Хабаровска до Владивостока на участке км 268+340 - км 272+350 г.Лучегорск, Приморский край</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</si>
  <si>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М-60 "Уссури" - от Хабаровска до Владивостока на участке км 178+000 - км 179+400 с.Лермонтовка, Хабаровский край</t>
  </si>
  <si>
    <t>Нераспределенные средства (ПИР)</t>
  </si>
  <si>
    <t xml:space="preserve">Устройство искусственного электроосвещения на автомобильной дороге А-101 Москва - Малоярославец - Рославль до границы с Республикой Беларусь (на Бобруйск, Слуцк) на участках км 112+300 - км 117+500 д.Оболенское, д.Коллонтай, км 117+500 - км 125+500 г. Малоярославец, км 157+800 - км 163+000 г.Медынь, км 206+500 - км 210+500 г.Юхнов, Калужская область </t>
  </si>
  <si>
    <t xml:space="preserve">Устройство искусственного электроосвещения на автомобильной дороге А-101 Москва - Малоярославец - Рославль до границы с Республикой Беларусь (на Бобруйск, Слуцк) на участках км 108+100 - км 111+000 д.Доброе, транспортная развязка, км 126+100 - км 126+500 транспортная развязка, км 139+210 - км 140+700 д. Сергеевка, км 144+010 - км 145+027 д. Сокольники, км 153+035 - км 153+530 д. Дворики, км 168+281 мост через р.Шаню, км 169+350 - км 169+710 д. Радюкино, км 174+000 - км 176+300 п.Мятлево, км 177+085 - км 177+170 д. Кононово, км 182+792 - км 182+848 д. Воронки, км 185+985 - км 186+570 д. Чернышовка, км 188+117 - км 188+950 д. Курганы, км 188+300 - км 188+550 транспортная развязка, км 189+730 - км 190+480 д. Рудинка, км 194+045 - км 194+750 д. Крюково, км 199+360 - км 200+010 д. Стрекалово, км 203+094 мост через р.Угру, км 203+885 - км 205+050 д. Колыхманово, км 266+870 - км 268+000 д. Зайцева Гора, км 286+695 - км 288+400 д. Ерши, Калужская область  </t>
  </si>
  <si>
    <t>Устройство искусственного электроосвещения на автомобильной дороге А-141 Брянск - Смоленск до границы с Республикой Беларусь (через Рудню, на Витебск) на участках км 0 - км 0+600 транспортная развязка, км 12+700 - км 13+300 транспортная развязка, км 20+450 - км 22+550 транспортная развязка, км 25+100 - км 25+700 транспортная развязка, км 31+000 - км 31+600 транспортная развязка, Брянская область</t>
  </si>
  <si>
    <t>Устройство искусственного электроосвещения на автомобильной дороге А-141 Брянск - Смоленск до границы с Республикой Беларусь (через Рудню, на Витебск) на участках км 168+107 - км 169+238 д.Песочная, км 171+128 - км 172+364 д.Цветники, км 205+038 - км 206+820 с.Алешня, км 207+930 - км 209+035 д.Моряк, км 218+700 - км 220+700 п.Сеща, км 222+070 - км 222+750 д.Большая Островня, км 226+300 - км 226+900 д.Казенное узкое, Брянская область</t>
  </si>
  <si>
    <t>Устройство искусственного электроосвещения на автомобильной дороге М-13 Брянск - Новозыбков до границы с Республикой Беларусь (на Гомель, Пинск, Кобрин) на участках км 4+800 - км 7+500 г.Брянск, км 7+500 - км 9+200 п.Супонево, км 9+220 - км 10+140 транспортная развязка, км 54+550 - км 57+300 д.Красный Рог, км 75+050 - км 77+505 г.Почеп, Брянская область</t>
  </si>
  <si>
    <t>Устройство искусственного электроосвещения на автомобильной дороге  А-141 Брянск - Смоленск до границы с Республикой Беларусь (через Рудню, на Витебск) на участках км 344+266 - км 344+956 п.Замятливо, км 350+450 - км 351+050 п.Гринево, км 358+000 - км 359+300 транспортная развязка, км 390+725 - км 392+050 д.Борок, км 401+200 - км 403+302 транспортная развязка, Смоленская область</t>
  </si>
  <si>
    <t>Устройство искусственного электроосвещения на автомобильной дороге А-141 Брянск - Смоленск до границы с Республикой Беларусь (через Рудню, на Витебск) на участках км 4+230 - км 4+650 транспортная развязка, км 7+700 - км 8+290 транспортная развязка, км 12+805 - км 13+085 транспортная развязка, км 19+200 мост через р.Днепр, Смоленская область</t>
  </si>
  <si>
    <t>Устройство искусственного электроосвещения на автомобильной дороге А-141 Брянск - Смоленск до границы с Республикой Беларусь (через Рудню, на Витебск) на участках км 0+000 - км 0+300 транспортная развязка, км 11+450 - км 12+000 транспортная развязка, км 23+834 мост через р.Днепр, Смоленская область</t>
  </si>
  <si>
    <t>Устройство искусственного электроосвещения на автомобильной дороге Р-120 Орел - Брянск -Смоленск - граница с Республикой Белоруссия на участке км 4+975 - км 5+500 д. Образцово, Орловская область</t>
  </si>
  <si>
    <t>Устройство искусственного освещения на автомобильной дороге А-130 Москва - Малоярославец - Рославль - граница с Республикой Белоруссия на участках км 349+700 - км 350+600 д.Крутогорка, км 351+800 - км 356+400 д.Екимовичи, Смоленская область</t>
  </si>
  <si>
    <t>Устройство искусственного электроосвещения на автомобильной дороге Р-120 Орел - Брянск -Смоленск - граница с Республикой Белоруссия на участке км 416+300 - км 417+900 н.п. Голынки, Смоленская область</t>
  </si>
  <si>
    <t>Строительство стационарного пункта весового контроля на км 10+100 автомобильной дороги А-240  Брянск - Новозыбков - граница с Республикой Белоруссия, Брянская область</t>
  </si>
  <si>
    <t>Строительство стационарного пункта весового контроля на км 137+750 автомобильной дороги Р-120 Орел - Брянск -Смоленск - граница с Республикой Белоруссия, Брянская область</t>
  </si>
  <si>
    <t>Строительство стационарного пункта весового контроля на км 357+000 автомобильной дороги Р-120 Орел - Брянск -Смоленск - граница с Республикой Белоруссия, Смоленская область</t>
  </si>
  <si>
    <t>Федеральное государственное учреждение "Управление автомобильной магистрали Москва - Нижний Новгород Федерального дорожного агентства", г. Ногинск</t>
  </si>
  <si>
    <t>Устройство искусственного электроосвещения на автомобильной дороге М-8 "Холмогоры" Москва - Ярославль - Вологда - Архангельск (подъезд к городу Косторома) на участке км 0+300 - км 47+500 п. Нагорный, г. Ярославль, п. Дорожный, с. Левашово, Ярославская область</t>
  </si>
  <si>
    <t>Устройство искусственного электроосвещения на автомобильной дороге Р-600 Кострома - Иваново на участке км 121+060 - км 164+400 г. Приволжск, д. Бакшеево, д. Старостино, с. Вязовское, с. Голчаново, д. Бибирево, п. Лесной, г. Иваново, Ивановская область</t>
  </si>
  <si>
    <t>Устройство искусственного электроосвещения на автомобильной дороге М-7 "Волга" Москва - Владимир - Нижний Новгород - Казань - Уфа (подъезд к городу Иваново) на участке км 177+100 - км 211+370 г. Иваново, п. Жуково, д. Никольское, д. Кукарино, с. Увальево, д. Лежневская Роща, д. Синяя Осока, Ивановская область</t>
  </si>
  <si>
    <t>Строительство надземных пешеходных переходов на автомобильной дороге М-7 "Волга" Москва - Владимир - Нижний Новгород - Казань - Уфа на км 20, км 22, Московская область</t>
  </si>
  <si>
    <t>Строительство надземных пешеходных переходов на автомобильной дороге М-7 "Волга" Москва - Владимир - Нижний Новгород - Казань - Уфа на км 23, км 30, Московская область</t>
  </si>
  <si>
    <t>Строительство надземного пешеходного перехода на км 358 автомобильной дороги М-7 "Волга" Москва - Владимир - Нижний Новгород - Казань - Уфа, Нижегородская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</si>
  <si>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297+340 - км 298+915 н.п. Долматово, Тульская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</si>
  <si>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436+470 - км 439+435 н.п. Тросна, Орловская область</t>
  </si>
  <si>
    <t>Устройство искусственного электроосвещения на автомобильной дороге М-2 "Крым"- от Москвы через Тулу, Орел, Курск, Белгород до границы с Украиной (на Харьков, Днепропетровск, Симферополь) на участке км 634+150 - км 637+550 н.п. Яковлево, Белгородская  область</t>
  </si>
  <si>
    <t>Устройство искусственного электроосвещения на автомобильной дороге М-2 "Крым"- от Москвы через Тулу, Орел, Курск, Белгород до границы с Украиной (на Харьков, Днепропетровск, Симферополь) на участке км 641+520- км 643+690 н.п. Крапивинские дворы  (с 2-х сторон), Белгородская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</si>
  <si>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648+600 - км 649+980  н.п. Жданово (с 2-х сторон), Белгородская  область</t>
  </si>
  <si>
    <t xml:space="preserve">Устройство искусственного электроосвещения на автомобильной дороге М-2 "Крым"- от Москвы через Тулу, Орел, Курск, Белгород до границы с Украиной (на Харьков, Днепропетровск, Симферополь) на участке км 663+550 - км 667+175 н.п. Стрелецкое, н.п.Пушкарное, включая транспортную развязку на км 665+200, Белгородская  область </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</si>
  <si>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681+350- км 682+945 н.п. Новая  деревня (с 2-х сторон), Белгородская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</si>
  <si>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подъезд к городу Орел на участке км 23+240 - км 27+000 н.п. Знаменский, Орловская область</t>
  </si>
  <si>
    <t>Устройство искусственного электроосвещения на автомобильной дороге 1Р 132 Калуга - Тула - Михайлов - Рязань на участках км 122+230 - км 123+200 н.п.Придорожный, км 123+200 - км 124+645 н.п.Новознаменка, км 124+645 - км 126+240 н.п. Крюково, км 126+715 - км 129+050 н.п. Торхово, Тульская область</t>
  </si>
  <si>
    <t>Устройство искусственного электроосвещения на автомобильной дороге 1Р 92 Калуга - Перемышль - Белев - Орел на участке км 204+810 - км 206+000 н.п. Жилино, км 195+620 - км 197+935 н.п. Неполодь, км 189+450 - км 190+750 н.п. Распоповские дворы, км 185+860 - км 187+960 н.п. Дубовая Роща, км 182+710 - км 184+060 н.п. Александровский, Орловская область</t>
  </si>
  <si>
    <t>Устройство искусственного электроосвещения на автомобильной дороге М-2 "Крым" Москва - Тула - Орел - Курск - Белгород - граница с Украиной, Подъезд к г. Тула на участке км 41+435 - км 42+600 н.п. Грецовка, км 42+600 - км 43+635 н.п. Кресты, км 44+280 - км 44+975 н.п. Беловы дворы, км 45+360 - км 46+250 н.п. Житово, Тульская область</t>
  </si>
  <si>
    <t>Устройство искусственного электроосвещения на автомобильной дороге М-2 "Крым" Москва - Тула - Орел - Курск - Белгород - граница с Украиной на участке км 378+195 - км 379+750 н.п. Знаменка, Орловская область</t>
  </si>
  <si>
    <t>Устройство искусственного электроосвещения на автомобильной дороге Р-132 Калуга - Тула - Михайлов - Рязань на участках км 165+135 - км 167+160 н.п. Березово, км 183+315 - км 184+990 н.п. Холтобино, км 191+770 - км 192+985 н.п. Савино, км 194+380 - км 195+455 н.п. Яцкое, км 205+400 - км 206+150 н.п. Красный Богатырь, Тульская область</t>
  </si>
  <si>
    <t>Устройство искусственного электроосвещения на автомобильной дороге Р-92 Калуга - Перемышль - Белев - Орел на участке км 66+445 - км 68+150 н.п. Песковатское, Тульская область</t>
  </si>
  <si>
    <t>Устройство искусственного электроосвещения на автомобильной дороге Р-92 Калуга - Перемышль - Белев - Орел на участке км 44+100- км 46+995 н.п. Песоченский, Тульская область</t>
  </si>
  <si>
    <t>Устройство искусственного электроосвещения на автомобильной дороге М-2 "Крым" Москва - Тула - Орел - Курск - Белгород - граница с Украиной, подъезд к г. Орел на участке км 1+750 - км 4+370 н.п. Хардиково, включая транспортную развязку на км 355, Орловская область</t>
  </si>
  <si>
    <t>Устройство искусственного электроосвещения на автомобильной дороге М-2 "Крым" Москва - Тула - Орел - Курск - Белгород - граница с Украиной, подъезд к г. Курск на участке км 2+920 - км 3+700 г. Курск, Курская область</t>
  </si>
  <si>
    <t>Устройство искусственного электроосвещения на автомобильной дороге М-2 "Крым" Москва - Тула - Орел - Курск - Белгород - граница с Украиной, подъезд к г.Туле на участке км 3+520 - км 5+270 н.п. Семеновка, Тульская область</t>
  </si>
  <si>
    <t>Устройство искусственного электроосвещения на автомобильной дороге М-2 "Крым" Москва - Тула - Орел - Курск - Белгород - граница с Украиной на участках н.п. Кромы км 406+035 - км 410+945, н.п. Кромской Мост км 410+945 - км 413+285, Орловская область</t>
  </si>
  <si>
    <t>Устройство искусственного электроосвещения на автомобильной дороге Р-132 Калуга - Тула - Михайлов - Рязань на участке км 114+874 - км 116+065 н.п. Тула, Тульская область</t>
  </si>
  <si>
    <t>Строительство надземного пешеходного перехода на автомобильной дороге М-2 "Крым" Москва - Тула - Орел - Курск - Белгород - граница с Украиной км 437+900 н.п. Тросна, Орловская область</t>
  </si>
  <si>
    <t>Строительство стационарного пункта весового контроля на км 120 автомобильной дороги  М-2 "Крым" Москва - Тула - Орел - Курск - Белгород - граница с Украиной, Тульская область</t>
  </si>
  <si>
    <t>Федеральное государственное учреждение "Федеральное управление автомобильных дорог "Черноземье" Федерального дорожного агентства", г.Воронеж</t>
  </si>
  <si>
    <t>Строительство надземного пешеходного перехода на км 14 автомобильной дороги М-4 "Дон" - от Москвы через Воронеж, Ростов-на-Дону, Краснодар до Новороссийска, подъезд к г. Воронежу, Воронежская область</t>
  </si>
  <si>
    <t>Строительство надземного пешеходного перехода на км 51+200 с.Ленино автомобильной дороги М-4 "Дон" - от Москвы через Воронеж, Ростов-на-Дону, Краснодар до Новороссийска, подъезд к г. Липецку, Липецкая область</t>
  </si>
  <si>
    <t>Строительство надземного пешеходного перехода на км 52+900 с.Хрущевка автомобильной дороги М-4 "Дон" - от Москвы через Воронеж, Ростов-на-Дону, Краснодар до Новороссийска, подъезд к г. Липецку, Липецкая область</t>
  </si>
  <si>
    <t>Строительство надземного пешеходного перехода на км 53+500 с.Подгорное автомобильной дороги М-4 "Дон" - от Москвы через Воронеж, Ростов-на-Дону, Краснодар до Новороссийска, подъезд к г. Липецку, Липецкая область</t>
  </si>
  <si>
    <t>Строительство надземного пешеходного перехода на км 302 автомобильной дороги 1Р 119 Орел - Ливны - Елец - Липецк - Тамбов, обход г. Липецка, Липецкая область</t>
  </si>
  <si>
    <t>Строительство надземного пешеходного перехода на км 12+000 автомобильной дороги 1Р 193 Воронеж - Тамбов, Воронежская область</t>
  </si>
  <si>
    <t>Устройство искусственного электроосвещения на автомобильной дороге 1Р 119 Орел - Ливны - Елец - Липецк - Тамбов на участках км 158+400 - км 158+950 н.п. Володаровка, км 164+700 - км 171+700 н.п. Чернава, км 200+900 - км 201+500 с. Капани, км 276+750 - км 278+170 с. Кулешовка, км 186+720 на ж/д переезде, км 202+350 на ж/д переезде, км 247+000 на мосту через р. Дон, Липецкая область</t>
  </si>
  <si>
    <t xml:space="preserve">Устройство  искусственного электроосвещения на автомобильной дороге А-144 Курск - Воронеж - Борисоглебск до магистрали "Каспий" на участках км 161+650 - км 162+150 с. Нижнедевицк, км 169+170 - км 170+550 с. Вязноватовка, км 216+020 - км 216+220 пос. 1-ое Мая, на путепроводе км 439+600, км 178+070 - км 179+200 с. В. Турово, км 262+000 - км 264+300 с. Рогачевка, км 265+150 - км 266+130 свх. Лекарственных трав, км 280+400 - км  281+800 клх. Дружба, км 290+680 - км 291+350 с. Александровка, км 297+340 - км 297+650 с. Криуша, Воронежская область                                                                                                                                                                </t>
  </si>
  <si>
    <t>Устройство  искусственного электроосвещения на автомобильной дороге 1Р 193 Воронеж - Тамбов на участках км 14+413 - км 15+963 с. Бабяково, км 34+500 - км 35+300, км 43+180 - км 43+480, км 66+710 - км 67+210 с. Ивановка, км 102+000 - км 102+320 пос. Самовец,  Воронежская область</t>
  </si>
  <si>
    <t>Строительство надземного пешеходного перехода на км 328+000 н.п.Анна автомобильной дороги Р-298  Курск - Воронеж - автомобильная дорога Р-22 "Каспий", Воронежская область</t>
  </si>
  <si>
    <t>Строительство надземного пешеходного перехода на км 12 автомобильной дороги А-134  подъездная дорога от автомобильной дороги М-4 "Дон" к г. Воронежу, Воронежская область</t>
  </si>
  <si>
    <t>Строительство надземного пешеходного перехода на км 206+340 с.Девица автомобильной дороги Р-298  Курск - Воронеж - автомобильная дорога Р-22 "Каспий",  Воронежская область</t>
  </si>
  <si>
    <t>Строительство надземного пешеходного перехода на км 216+800 (г.Воронеж) автомобильной дороги Р-298 Курск - Воронеж - автомобильная дорога Р-22 "Каспий",  Воронежская область</t>
  </si>
  <si>
    <t>Строительство надземного пешеходного перехода на км 217+340 (г. Воронеж) автомобильной дороги Р-298  Курск - Воронеж - автомобильная дорога Р-22 "Каспий",  Воронежская область</t>
  </si>
  <si>
    <t>Установка барьерного ограждения на автомобильной дороге А-134  подъездная дорога от автомобильной дороги М-4 "Дон" к г. Воронежу км 0+000 - км 13+950 (ось), км 0+000 - км 13+950 (краевая), Воронежская область</t>
  </si>
  <si>
    <t>Установка барьерного ограждения на автомобильной дороге Р-298  Курск - Воронеж - автомобильная дорога Р-22 "Каспий" на участке км 152+500 - км 206+000,  км 262+500 - км 444+200, Воронежская область</t>
  </si>
  <si>
    <t>Установка барьерного ограждения на автомобильной дороге Р-193 Воронеж - Тамбов на участках км 11+124 - км 47+1025, км 49+252 - км 70+552, км 70+672 - км 90+554, км 90+883 - км 110+898, Воронежская область</t>
  </si>
  <si>
    <t>Установка барьерного ограждения на автомобильной дороге Р-22 "Каспий" автомобильная дорога М-4 "Дон" - Тамбов - Волгоград - Астрахань (подъезд к городу Саратов) км 444+200 - км 504+500, Воронежская область</t>
  </si>
  <si>
    <t>Установка барьерного ограждения на автомобильной дороге А-133  подъездная дорога от автомобильной дороги М-4 "Дон" к г. Липецку на участках км 6+000 - км 58+800, Липецкая область</t>
  </si>
  <si>
    <t>Установка барьерного ограждения на автомобильной дороге Р-119 Орел - Ливны - Елец - Липецк - Тамбов км 155+200 - км 202+400, км 237+400 - км 325+000, Липецкая область</t>
  </si>
  <si>
    <t>Устройство искусственного электроосвещения на автомобильной дороге Р-298  Курск - Воронеж - автомобильная дорога Р-22 "Каспий" на участках км 206+440 - км 216+020, км 216+220 - км 216+800, км 437+900 - км 438+800, Воронежская область</t>
  </si>
  <si>
    <t>Устройство искусственного электроосвещения на автомобильной дороге Р-298  Курск - Воронеж - автомобильная дорога Р-22 "Каспий" на участке с.Рогачевка - свх. Лекарственные травы км 264+300 - км 265+150, Воронежская область</t>
  </si>
  <si>
    <t>Устройство искусственного электроосвещения на автомобильной дороге Р-22 "Каспий" автомобильная дорога М-4 "Дон" - Тамбов - Волгоград - Астрахань (подъезд к городу Саратов) на участке н.п. Третьяки       - мост через р.Хопер км 479+600 - км 479+750, Воронежская область</t>
  </si>
  <si>
    <t>Устройство искусственного электроосвещения на автомобильной дороге Р-193 Воронеж - Тамбов на участках км 10+000 - км 14+413, км 15+963 - км 17+200, км 23+800 - км 25+400, Воронежская область</t>
  </si>
  <si>
    <t>Федеральное государственное учреждение "Федеральное управление автомобильных дорог "Центральная Россия" Федерального дорожного агентства", г. Москва</t>
  </si>
  <si>
    <t>Устройство искусственного электроосвещения на автомобильной дороге М-8 "Холмогоры" - от Москвы через Ярославль, Вологду до Архангельска на участке км 189+000 - км 191+000, Ярославская область</t>
  </si>
  <si>
    <t>Устройство искусственного электроосвещения на автомобильной дороге А-109 Ильинское шоссе на участках н.п. Александровка км 11+550 - км 12+380, н.п. Петрово - Дальнее км 13+810 - км 16+470, Московская область</t>
  </si>
  <si>
    <t>Устройство искусственного электроосвещения на автомобильной дороге А-107  "Московское малое кольцо" Икша - Ногинск - Бронницы - Голицыно - Истра - Икша (участок от Дмитровского шоссе до Ярославского шоссе) на участке н.п. ДСК "Научные сотрудники" км 27+300 - км 28+010, Московская область</t>
  </si>
  <si>
    <t>Устройство искусственного электроосвещения на автомобильной дороге М-9 "Балтия" Москва - Волоколамск - граница с Латвийской Республикой на участках км 83+200 - км 85+000 транспортная развязка, км 91+100 - км 91+900 транспортная развязка, км 98+000 - км 98+900 транспортная развязка, Московская область</t>
  </si>
  <si>
    <t>Устройство искусственного электроосвещения на автомобильной дороге А-106 Рублево-Успенское шоссе на участках подъезд к городу Одинцово км 0+947 - км 10+000, подъезд к селу Успенское км 0+630 - км 9+880, Московская область</t>
  </si>
  <si>
    <t>Устройство искусственного электроосвещения на автомобильной дороге М-4 "Дон" Москва - Воронеж - Ростов-на-Дону - Краснодар - Новороссийск (старое направление) на участках н.п. Лужники км 113+200 - км 114+250, н.п. Зендиково км 118+800 - км 120+200, Московская область</t>
  </si>
  <si>
    <t xml:space="preserve">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Горьковского шоссе до Егорьевского шоссе) на участках н.п. Малая Дубна км 0+000 - км 0+200, н.п. Орехово-Зуево км 0+200 - км 15+200, н.п. Кабаново км 15+200 - км 17+600, н.п.Ликино-Дулево км 17+600 - км 23+600, н.п. Коротково км 23+600 - км 25+700, н.п.Куровское  км 35+700 - км 39+600, Московская область </t>
  </si>
  <si>
    <t xml:space="preserve">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Рязанского шоссе до Каширского шоссе) на участках н.п. Мещерино км 11+900 - км 13+900, н.п. Аксиньино км 19+400 - км 20+500, н.п. Карпово км 23+100 - км 24+300, н.п. Малино км 26+700 - км 28+700, н.п. Березнецово км 28+700 - км 30+300, н.п. Дубнево км 30+300 - км 32+700, н.п. Игнатьево км 34+600 - км 36+100, Московская область </t>
  </si>
  <si>
    <t xml:space="preserve">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Каширского шоссе до Симферопольского шоссе) на участках н.п. Агарино км 8+800 - км 9+300, н.п. Семеновское км 11+100 - км 13+500. н.п. Авдотьино км 14+600 - км 15+000, н.п. Плешкино км 24+200 - км 25+700,  Московская область </t>
  </si>
  <si>
    <t xml:space="preserve">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Брестского шоссе до Минского шоссе) на участках н.п. Балабаново км 7+200 - км 14+300, н.п. Ермолино км 14+300 - км 15+200, н.п. Митяево км 21+700 - км 22+900, Калужская область </t>
  </si>
  <si>
    <t>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Ленинградского шоссе до Дмитровского шоссе) на участках н.п. Белавино км 4+000 - км 5+150, н.п. Ясенево  км 5+150 - км 6+500, н.п. Новощапово км 6+500 - км 7+400, н.п. Максимково км 7+400 - км 8+400, н.п. Опалево км 8+400 - км 9+800, н.п. Ширяево км 11+000 - км 12+100, н.п. Шевляково км 12+100 - км 12+700, н.п. Воронино км 12+700 - км 13+700, н.п. Заовражье км 13+700 - км 15+100, н.п. Доршево км 21+300 - км 22+300, н.п. Покровское км 24+600 - км 26+600, н.п.Михалево км 28+300 - км 28+900, н.п. Трехденево км 30+400 - км 31+700, н.п. Подвязново км 36+400 - км 37+700, н.п. Абрамцево км 38+400 - км 39+600, н.п. Бунятино км 39+600 - км 40+400, н.п. Синьково км 43+500 - км 45+100, н.п. Новосиньково км 45+100 - км 46+200, н.п. Лучинское км 46+200 - км 46+800, н.п. Подмошье км 50+900 - км 51+500, н.п. Горшково км 51+500 - км 52+400, н.п. Сысоево км 52+400 - км 53+300, Московская область</t>
  </si>
  <si>
    <t>Устройство искусственного электроосвещения на автомобильной дороге А-104 Москва - Дмитров - Дубна на участке км 120+100 - км 124+905, Московская область</t>
  </si>
  <si>
    <t>Устройство искусственного электроосвещения на автомобильной дороге М-8 "Холмогоры" Москва - Ярославль - Вологда - Архангельск на участках н.п. Василево км 112+800 - км 113+800, н.п. Новинцы км 114+600 - км 115+250, н.п. Новое км 118+350 - км 119+680, н.п. Глебовское км 125+800 - км 127+450, н.п. Щелканка км 130+750 - км 131+600, н.п. Троицкая Слобода км 142+700 - км 143+900, н.п. Перелески км 161+150 - км 162+900, н.п. Слободка км 162+900 - км 166+200, н.п. Кулаково км 166+200 - км 167+400, н.п. Восход км 208+500 - км 209+656, н.п. Новоселки км 216+780 - км 217+700, н.п. Козлово км 217+700 - км 218+880, н.п. Шалаево км 228+400 - км 229+000, Ярославская область</t>
  </si>
  <si>
    <t>Устройство искусственного электроосвещения на автомобильной дороге А-130 Москва - Малоярославец - Рославль - граница с Республикой Белоруссия на участках н.п. Бабенки км 54+500 - км 55+500, н.п. Вороново км 58+600 - км 60+950, н.п. Косовка км 60+950 - км 62+200, н.п. Львово км 64+350 - км 65+050, Московская область</t>
  </si>
  <si>
    <t>Устройство искусственного электроосвещения на автомобильной дороге А-130 Москва - Малоярославец - Рославль - граница с Республикой Белоруссия на участке подъезда к п/х Воскресенское н.п. Ямонтово км 2+080 - км 2+620, Московская область</t>
  </si>
  <si>
    <t>Устройство искусственного электроосвещения на автомобильной дороге А-107 "Московское малое кольцо" Икша - Ногинск - Бронницы - Голицыно - Истра - Икша (участок от Калужского шоссе до Киевского шоссе) н.п. Жедочи км 13+320 - км 14+420, Московская область</t>
  </si>
  <si>
    <t>Устройство искусственного электроосвещения на автомобильной дороге А-107 "Московское малое кольцо" Икша - Ногинск - Бронницы - Голицыно - Истра - Икша (участок от Можайского шоссе до Волоколамского шоссе) н.п. Павловское км 31+300 - км 32+100, Московская область</t>
  </si>
  <si>
    <t xml:space="preserve">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Дмитровского шоссе до Ярославского шоссе) на участках н.п. Хомяково км 31+800 - км 32+800, н.п. Скоропусковский км 42+700 - км 44+300, Московская область </t>
  </si>
  <si>
    <t>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Ярославского шоссе до Горьковского шоссе) на участках н.п. Березняки км 3+800 - км 4+800, н.п. Бобошино км 9+600 - км 10+100, н.п. Воронино км 10+100 - км 12+800, н.п. Аленино км 39+450 - км 40+300, Московская область, Владимирская область</t>
  </si>
  <si>
    <t>Устройство искусственного электроосвещения на автомобильной дороге М-5 "Урал" Москва - Рязань - Пенза - Самара - Уфа - Челябинск (старое направление) на участках н.п. Ивановка км 42+800 - км 43+900, н.п. Андреевка км 87+800 - км 89+500, н.п. Непецино км 91+400 - км 93+700, Московская область</t>
  </si>
  <si>
    <t xml:space="preserve">Устройство исскуственного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Волоколамского шоссе до Ленинградского шоссе) на участках н.п. Ново-Петровское км 0+000 - км 1+650, н.п. Устиново км 1+650 - км 1+900, н.п. Пречистое км 8+700 - км 9+300, н.п. Семенково км 13+300 - км 13+900, Московская область </t>
  </si>
  <si>
    <t xml:space="preserve">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Минского шоссе до Волоколамского шоссе) на участках н.п. Никольское км 48+200 - км 49+200, н.п. Брикет км 50+600 - км 52+300, Московская область </t>
  </si>
  <si>
    <t>Установка дорожного ограждения на автомобильной дороге М-2 "Крым" Москва - Тула - Орел  - Курск - Белгород - граница с Украиной на участке км 70+000 - км 91+300 (ось, право, лево), Московская область</t>
  </si>
  <si>
    <t>Установка дорожного ограждения на автомобильной дороге М-2 "Крым" Москва - Тула - Орел  - Курск - Белгород - граница с Украиной на участке км 91+300 - км 99+000 (ось), Московская область</t>
  </si>
  <si>
    <t>Установка дорожного ограждения на автомобильной дороге  М-2 "Крым" Москва - Тула - Орел  - Курск - Белгород - граница с Украиной на участке км 102+500 - км 104+000 (ось), Московская область</t>
  </si>
  <si>
    <t xml:space="preserve">Установка  дорожного ограждения на автомобильной дороге М-5 "Урал" Москва - Рязань - Пенза - Самара - Уфа - Челябинск на участке км 27+140 - км 34+540 (ось), Московская область </t>
  </si>
  <si>
    <t xml:space="preserve">Установка дорожного ограждения на автомобильной дороге М-5 "Урал" Москва - Рязань - Пенза - Самара - Уфа - Челябинск на участке км 102+000 - км 107+217 (ось), Московская область </t>
  </si>
  <si>
    <t xml:space="preserve">Установка дорожного ограждения на автомобильной дороге М-5 "Урал" Москва - Рязань - Пенза - Самара - Уфа - Челябинск на участке км 125+000 - км 129+170 (ось), Московская область </t>
  </si>
  <si>
    <t>Установка дорожного ограждения на автомобильной дороге Р-22 "Каспий" автомобильная дорога М-4 "Дон" - Тамбов - Волгоград - Астрахань на участке км 123+400 - км 181+510 (лево, право), Московская область</t>
  </si>
  <si>
    <t>Установка дорожного ограждения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Минского шоссе до Волоколамского шоссе) на участке км 10+000 - км 12+000 (лево, право), Московская область</t>
  </si>
  <si>
    <t>Строительство надземного пешеходного перехода на км 25 автомобильной дороги М-5 "Урал" Москва - Рязань - Пенза - Самара - Уфа - Челябинск, Московская область</t>
  </si>
  <si>
    <t>Строительство надземного пешеходного перехода на км 39 автомобильной дороги А-130 Москва - Малоярославец - Рославль - граница с Республикой Белоруссия, Московская область</t>
  </si>
  <si>
    <t>Реконструкция автомобильной дороги А-130 Москва - Малоярославец - Рославль - граница с Республикой Белоруссия на участке км 49+000 - км 81+195, Московская область (ПИР)</t>
  </si>
  <si>
    <t>79</t>
  </si>
  <si>
    <t>Реконструкция автомобильной дороги А-141 Брянск - Смоленск до границы с Республикой Беларусь (через Рудню, на Витебск) на участке км 320 - км 330 в Смоленской области. Корректировка.</t>
  </si>
  <si>
    <t>Федеральное государственное учреждение "Управление автомобильной магистрали Москва - Бобруйск Федерального дорожного агентства", г.Калуга</t>
  </si>
  <si>
    <t>80</t>
  </si>
  <si>
    <t>Строительство путепровода через железную дорогу на км 270+010 (п.Остер) автомобильной дороги Р-120 Орел - Брянск - Смоленск - граница с Республикой Белоруссия, Смоленская область (ПИР)</t>
  </si>
  <si>
    <t>81</t>
  </si>
  <si>
    <t>82</t>
  </si>
  <si>
    <t>83</t>
  </si>
  <si>
    <t>84</t>
  </si>
  <si>
    <t>85</t>
  </si>
  <si>
    <t>Объект введен в эксплуатацию</t>
  </si>
  <si>
    <t>86</t>
  </si>
  <si>
    <t>87</t>
  </si>
  <si>
    <t>88</t>
  </si>
  <si>
    <t>89</t>
  </si>
  <si>
    <t>90</t>
  </si>
  <si>
    <t>91</t>
  </si>
  <si>
    <t>92</t>
  </si>
  <si>
    <t>93</t>
  </si>
  <si>
    <t>94</t>
  </si>
  <si>
    <t>95</t>
  </si>
  <si>
    <t>96</t>
  </si>
  <si>
    <t>97</t>
  </si>
  <si>
    <t>98</t>
  </si>
  <si>
    <t>99</t>
  </si>
  <si>
    <t>100</t>
  </si>
  <si>
    <t>Реконструкция водопропускной трубы с устройством укрепительных сооружений на подъезде к г. Уфа от км 1456 автомобильной дороги М-5 "Урал" Москва - Рязань - Пенза - Самара - Уфа - Челябинск, Республика Башкортостан (ПИР)</t>
  </si>
  <si>
    <t>101</t>
  </si>
  <si>
    <t>Реконструкция водопропускной трубы на км 1411+084 автомобильной дороги М-5 "Урал" Москва - Рязань - Пенза - Самара - Уфа - Челябинск, Республика Башкортостан (ПИР)</t>
  </si>
  <si>
    <t>102</t>
  </si>
  <si>
    <t>Реконструкция водопропускной трубы на км 1418+953 автомобильной дороги М-5 "Урал" Москва - Рязань - Пенза - Самара - Уфа - Челябинск, Республика Башкортостан (ПИР)</t>
  </si>
  <si>
    <t>103</t>
  </si>
  <si>
    <t>Реконструкция водопропускной трубы на км 1422+248 автомобильной дороги М-5 "Урал" Москва - Рязань - Пенза - Самара - Уфа - Челябинск, Республика Башкортостан (ПИР)</t>
  </si>
  <si>
    <t>104</t>
  </si>
  <si>
    <t>Реконструкция автомобильной дороги М-5 "Урал" Москва - Рязань - Пенза - Самара - Уфа - Челябинск на участке км 1510+000 - км 1522+800, Республика Башкортостан (ПИР)</t>
  </si>
  <si>
    <t>105</t>
  </si>
  <si>
    <t>Реконструкция автомобильной дороги М-5 "Урал" Москва - Рязань - Пенза - Самара - Уфа - Челябинск на участке км 1522+800 - км 1535+800, Республика Башкортостан (ПИР)</t>
  </si>
  <si>
    <t>106</t>
  </si>
  <si>
    <t>107</t>
  </si>
  <si>
    <t>Реконструкция автомобильной дороги М-5 "Урал" - от Москвы через Рязань, Пензу, Самару, Уфу до Челябинска на участке км 1548+651 - км 1564+000, Челябинская область (ПИР)</t>
  </si>
  <si>
    <t>108</t>
  </si>
  <si>
    <t>Реконструкция автомобильной дороги М-5 "Урал" - от Москвы через Рязань, Пензу, Самару, Уфу до Челябинска на участке км 1564+000 - км 1609+000, Челябинская область (ПИР)</t>
  </si>
  <si>
    <t>109</t>
  </si>
  <si>
    <t>Реконструкция автомобильной дороги М-5 "Урал" - от Москвы через Рязань, Пензу, Самару, Уфу до Челябинска км 1790+358 - км 1799+280, Челябинская область (ПИР)</t>
  </si>
  <si>
    <t>110</t>
  </si>
  <si>
    <t>111</t>
  </si>
  <si>
    <t>112</t>
  </si>
  <si>
    <t>113</t>
  </si>
  <si>
    <t>114</t>
  </si>
  <si>
    <t>115</t>
  </si>
  <si>
    <t>116</t>
  </si>
  <si>
    <t>Объект введен в эксплутацию, внесение изменений в лимиты финансирования на текущий год будут предоставлены в Минэкономразвития в установленом порядке</t>
  </si>
  <si>
    <t>Федеральное государственное учреждение "Федеральное управление автомобильных дорог Волго-Вятского региона Федерального дорожного агентства", г.Казань, Республика Татарстан</t>
  </si>
  <si>
    <t>117</t>
  </si>
  <si>
    <t>Реконструкция мостового перехода через реку Вятка на км 976 автомобильной дороги М-7 "Волга" - от Москвы через Владимир, Нижний Новгород, Казань до Уфы, Республика Татарстан (II этап) (ПИР)</t>
  </si>
  <si>
    <t>118</t>
  </si>
  <si>
    <t>Реконструкция автомобильной дороги М-7 "Волга" Москва - Владимир - Нижний Новгород - Казань - Уфа на участке км 856+500 - км 868, Республика Татарстан (ПИР)</t>
  </si>
  <si>
    <t>119</t>
  </si>
  <si>
    <t>Реконструкция автомобильной дороги М-7 "Волга" Москва - Владимир - Нижний Новгород - Казань - Уфа на участке км 868 - км 878, Республика Татарстан (ПИР)</t>
  </si>
  <si>
    <t>120</t>
  </si>
  <si>
    <t>Реконструкция автомобильной дороги М-7 "Волга" Москва - Владимир - Нижний Новгород - Казань - Уфа на участке км 878 - км 888, Республика Татарстан (ПИР)</t>
  </si>
  <si>
    <t>121</t>
  </si>
  <si>
    <t>122</t>
  </si>
  <si>
    <t>Федеральное государственное учреждение "Управление автомобильной магистрали Москва - Волгоград Федерального дорожного агентства", г.Тамбов</t>
  </si>
  <si>
    <t>123</t>
  </si>
  <si>
    <t>Реконструкция автомобильной дороги Р-22 "Каспий" автомобильная дорога М-4 "Дон" - Тамбов - Волгоград - Астрахань на участке км 423+000 - км 431+000, Тамбовская область (ПИР)</t>
  </si>
  <si>
    <t>124</t>
  </si>
  <si>
    <t>Реконструкция автомобильной дороги М-6 "Каспий" - от Москвы (Каширы) через Тамбов, Волгоград до Астрахани на участке км 117+740 - км 185+000, Московская область, Тульская область (ПИР)</t>
  </si>
  <si>
    <t>125</t>
  </si>
  <si>
    <t>126</t>
  </si>
  <si>
    <t>127</t>
  </si>
  <si>
    <t>128</t>
  </si>
  <si>
    <t>129</t>
  </si>
  <si>
    <t>130</t>
  </si>
  <si>
    <t>131</t>
  </si>
  <si>
    <t>132</t>
  </si>
  <si>
    <t xml:space="preserve">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612+000 - км 622+000 в Чеченской Республике </t>
  </si>
  <si>
    <t>133</t>
  </si>
  <si>
    <t>134</t>
  </si>
  <si>
    <t>135</t>
  </si>
  <si>
    <t xml:space="preserve">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798 - км 805, Республика Дагестан  </t>
  </si>
  <si>
    <t>136</t>
  </si>
  <si>
    <t>137</t>
  </si>
  <si>
    <t>138</t>
  </si>
  <si>
    <t>139</t>
  </si>
  <si>
    <t>140</t>
  </si>
  <si>
    <t>141</t>
  </si>
  <si>
    <t>Объект завершен. Экономия по результатам торгов.  Неиспользованные средства будут перераспределены изменениями в ФАИП.</t>
  </si>
  <si>
    <t>142</t>
  </si>
  <si>
    <t>143</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</si>
  <si>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589+000 - км 602+100, Республика Ингушетия (ПИР)</t>
  </si>
  <si>
    <t>144</t>
  </si>
  <si>
    <t>Строительство автомобильной дороги М-29 "Кавказ" - из Краснодара (от Павловской) через Грозный, Махачкалу до границы с Азербайджанской Республикой (на Баку) на участке обхода г. Владикавказ км 10+500 - км 20+000, Республика Северная Осетия - Алания (ПИР)</t>
  </si>
  <si>
    <t>145</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</si>
  <si>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подъезда к г. Ставрополь км 20+000 - км 30+000, Ставропольский край (ПИР)</t>
  </si>
  <si>
    <t>146</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</si>
  <si>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387+000 - км 397+000, Кабардино-Балкарская Республика (ПИР)</t>
  </si>
  <si>
    <t>147</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</si>
  <si>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563+100 - км 589+000, Республика Ингушетия (ПИР)</t>
  </si>
  <si>
    <t>148</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</si>
  <si>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827+000 - км 841+000, Республика Дагестан (ПИР)</t>
  </si>
  <si>
    <t>149</t>
  </si>
  <si>
    <t>Реконструкция путепровода на км 423+230 автомобильной дороги Р-217 "Кавказ" автомобильная дорога М-4 "Дон" - Владикавказ - Грозный - Махачкала - граница с Азербайджанской Республикой, в Кабардино - Балкарской Республике. (ПИР)</t>
  </si>
  <si>
    <t>150</t>
  </si>
  <si>
    <t>Реконструкция путепровода на км 428+466 автомобильной дороги Р-217 "Кавказ" автомобильная дорога М-4 "Дон" - Владикавказ - Грозный - Махачкала - граница с Азербайджанской Республикой, в Кабардино - Балкарской Республике. (ПИР)</t>
  </si>
  <si>
    <t>151</t>
  </si>
  <si>
    <t>Реконструкция путепровода на км 435+417 автомобильной дороги Р-217 "Кавказ" автомобильная дорога М-4 "Дон" - Владикавказ - Грозный - Махачкала - граница с Азербайджанской Республикой, в Кабардино - Балкарской Республике. (ПИР)</t>
  </si>
  <si>
    <t>152</t>
  </si>
  <si>
    <t>Строительство втомобильной дороги Р-217 "Кавказ" автомобильная дорога М-4 "Дон" - Владикавказ - Грозный - Махачкала - граница с Азербайджанской Республикой на участке км 644+000-км 673+000 в Чеченской Республике (ПИР)</t>
  </si>
  <si>
    <t>153</t>
  </si>
  <si>
    <t>Реконструкция втомобильной дороги Р-217 "Кавказ" автомобильная дорога М-4 "Дон" - Владикавказ - Грозный - Махачкала - граница с Азербайджанской Республикой на участке км 704+000-км 718+000 в Чеченской Республике (ПИР)</t>
  </si>
  <si>
    <t>154</t>
  </si>
  <si>
    <t>Автомобильная дорога Р-217 "Кавказ" автомобильная дорога М-4 "Дон" - Владикавказ - Грозный - Махачкала - граница с Азербайджанской Республикой на участке км 764+000-км 769+000в Республике Дагестан (ПИР)</t>
  </si>
  <si>
    <t>155</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</si>
  <si>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841+000 - км 851+000, Республика Дагестан (ПИР)</t>
  </si>
  <si>
    <t>156</t>
  </si>
  <si>
    <t>Мост через реку Гамри-Озень на км 889++829 автомобильной дороги Р-217 "Кавказ" автомобильная дорога М-4 "Дон" - Владикавказ - Грозный - Махачкала - граница с Азербайджанской Республикой, в Республике Дагестан (ПИР)</t>
  </si>
  <si>
    <t>157</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</si>
  <si>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км 1+000 - км 9+000, Краснодарский край (ПИР)</t>
  </si>
  <si>
    <t>158</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</si>
  <si>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км 9+000 - км 18+000, Краснодарский край (ПИР)</t>
  </si>
  <si>
    <t>159</t>
  </si>
  <si>
    <t>160</t>
  </si>
  <si>
    <t>Федеральное государственное учреждение "Федеральное управление автомобильных дорог "Северный Кавказ" Федерального дорожного агентства", г. Ростов-на-Дону</t>
  </si>
  <si>
    <t>161</t>
  </si>
  <si>
    <t>Реконструкция автомобильной дороги М-23 Ростов-на-Дону - Таганрог - граница с Украиной (на Харьков, Одессу) на участке км 36+000 - км 58+300, Ростовская область  (ПИР)</t>
  </si>
  <si>
    <t>162</t>
  </si>
  <si>
    <t>163</t>
  </si>
  <si>
    <t>164</t>
  </si>
  <si>
    <t>Федеральное государственное учреждение "Управление федеральных автомобильных дорог на территории Карачаево-Черкесской Республики Федерального дорожного агентства"</t>
  </si>
  <si>
    <t>165</t>
  </si>
  <si>
    <t>Реконструкция автомобильной дороги А-155 Черкесск - Домбай до границы с Республикой Грузия с подъездами к международному центру отдыха "Архыз" и к специализированной астрофизической обсерватории Российской академии наук на участке км 23+100 - км 29+400 (км 88+700 - км 95+000), Карачаево-Черкесская Республика (ПИР)</t>
  </si>
  <si>
    <t>166</t>
  </si>
  <si>
    <t>167</t>
  </si>
  <si>
    <t>168</t>
  </si>
  <si>
    <t>169</t>
  </si>
  <si>
    <t>170</t>
  </si>
  <si>
    <t>171</t>
  </si>
  <si>
    <t>172</t>
  </si>
  <si>
    <t>Реконструкция автомобильной дороги Р-255 "Сибирь" Новосибирск - Кемерово - Красноярск - Иркутск, подъезд к г. Томск, км 41+500 - км 44+500, Кемеровская область (ПИР)</t>
  </si>
  <si>
    <t>173</t>
  </si>
  <si>
    <t>Реконструкция автомобильной  дороги Р-255 "Сибирь" Новосибирск - Кемерово - Красноярск - Иркутск на участке км 149+700 - км 158+200, Кемеровская область (ПИР)</t>
  </si>
  <si>
    <t>174</t>
  </si>
  <si>
    <t>175</t>
  </si>
  <si>
    <t>176</t>
  </si>
  <si>
    <t>177</t>
  </si>
  <si>
    <t>178</t>
  </si>
  <si>
    <t>Реконструкция автомобильной дороги Р-255 "Сибирь" Новосибирск - Кемерово - Красноярск - Иркутск на участке км 1504+186 - км 1508+782, Иркутская область (ПИР)</t>
  </si>
  <si>
    <t>179</t>
  </si>
  <si>
    <t>Строительство автомобильной дороги Р-255 "Сибирь" Новосибирск - Кемерово - Красноярск - Иркутск на участке км 1508+782 - км 1519+471, Иркутская область (ПИР)</t>
  </si>
  <si>
    <t>180</t>
  </si>
  <si>
    <t>Реконструкция автомобильной дороги Р-255 "Сибирь" Новосибирск - Кемерово - Красноярск - Иркутск на участке км 1519+471 - км 1524+474, Иркутская область (ПИР)</t>
  </si>
  <si>
    <t>181</t>
  </si>
  <si>
    <t>Реконструкция автомобильной дороги Р-255 "Сибирь" Новосибирск - Кемерово - Красноярск - Иркутск на участке км 1524+474 - км 1537+880, Иркутская область (ПИР)</t>
  </si>
  <si>
    <t>182</t>
  </si>
  <si>
    <t>Строительство автомобильной дорги Р-258 "Байкал" Иркутск - Улан-Удэ - Чита на участке км 47+000 - км 55+912, Иркутская область (ПИР)</t>
  </si>
  <si>
    <t>183</t>
  </si>
  <si>
    <t>Реконструкция автомобильной дороги М-55 "Байкал" - от Челябинска через Курган, Омск, Новосибирск, Кемерово, Красноярск, Иркутск, Улан-Удэ до  Читы на участке км 26+000 - км 47+000 , Иркутская область (ПИР)</t>
  </si>
  <si>
    <t>184</t>
  </si>
  <si>
    <t>185</t>
  </si>
  <si>
    <t>186</t>
  </si>
  <si>
    <t>187</t>
  </si>
  <si>
    <t>188</t>
  </si>
  <si>
    <t>189</t>
  </si>
  <si>
    <t>190</t>
  </si>
  <si>
    <t>191</t>
  </si>
  <si>
    <t>Реконструкция автомобильной дороги Р-255 "Сибирь" Новосибирск - Кемерово - Красноярск - Иркутск на участке км 893+200 - км 903+000, Красноярский край (ПИР)</t>
  </si>
  <si>
    <t>192</t>
  </si>
  <si>
    <t>Реконструкция автомобильной дороги Р-255 "Сибирь" Новосибирск - Кемерово - Красноярск - Иркутск на участке км 1022+000 - км 1032+000, Красноярский край (ПИР)</t>
  </si>
  <si>
    <t>193</t>
  </si>
  <si>
    <t>Строительство автомобильной дороги Р-255 "Сибирь" Новосибирск - Кемерово - Красноярск - Иркутск на участке км 1142+000 - км 1147+000, Красноярский край (ПИР)</t>
  </si>
  <si>
    <t>194</t>
  </si>
  <si>
    <t>Строительство автомобильной дороги Р-255 "Сибирь" Новосибирск - Кемерово - Красноярск - Иркутск на участке км 1147+000 - км 1152+000 на обходе д.Елизаветка, Красноярский край (ПИР)</t>
  </si>
  <si>
    <t>195</t>
  </si>
  <si>
    <t>196</t>
  </si>
  <si>
    <t>Реконструкция автомобильной дороги Р-258 "Байкал" Иркутск - Улан-Удэ - Чита км 243+800 - км 248+300, Республика Бурятия (ПИР)</t>
  </si>
  <si>
    <t>197</t>
  </si>
  <si>
    <t>Реконструкция автомобильной дороги Р-258 "Байкал" Иркутск - Улан-Удэ - Чита км 464+550 - км 470+590, Республика Бурятия (ПИР)</t>
  </si>
  <si>
    <t>198</t>
  </si>
  <si>
    <t>Реконструкция автомобильной дороги Р-258 "Байкал" Иркутск - Улан-Удэ - Чита км 470+590 - км 479+230 ,Республика Бурятия (ПИР)</t>
  </si>
  <si>
    <t>199</t>
  </si>
  <si>
    <t>Строительство автомобильной дороги Р-258 "Байкал" Иркутск - Улан-Удэ - Чита км 501+210 - км 508+360 (обход с.Десятниково), Республика Бурятия (ПИР)</t>
  </si>
  <si>
    <t>Федеральное государственное учреждение "Федеральное управление автомобильных дорог "Урал" Федерального дорожного агентства", г.Екатеринбург</t>
  </si>
  <si>
    <t>200</t>
  </si>
  <si>
    <t>Реконструкция автомобильной дороги Р-254 "Иртыш" Челябинск - Курган - Омск - Новосибирск, подъезд к городу Тюмень на участке км 177 - км 186, Тюменская область (ПИР)</t>
  </si>
  <si>
    <t>201</t>
  </si>
  <si>
    <t xml:space="preserve">Реконструкция участков автомобильной дороги "Амур" - строящаяся дорога от Читы через Невер, Свободный, Архару, Биробиджан до Хабаровска. Реконструкция автомобильной дороги "Амур" - строящаяся дорога от Читы через Невер, Свободный, Архару, Биробиджан до Хабаровска  км 1780 - км 1800, Амурская область </t>
  </si>
  <si>
    <t>202</t>
  </si>
  <si>
    <t xml:space="preserve">Строительство автомобильной дороги "Амур" - строящейся дороги от Читы через Невер, Свободный, Архару, Биробиджан до Хабаровска км 1853 - км 1906 (II стадия), Еврейская автономная область </t>
  </si>
  <si>
    <t>203</t>
  </si>
  <si>
    <t>204</t>
  </si>
  <si>
    <t>205</t>
  </si>
  <si>
    <t>206</t>
  </si>
  <si>
    <t>207</t>
  </si>
  <si>
    <t>208</t>
  </si>
  <si>
    <t>Реконструкция автомобильной дороги А-331 "Вилюй" Тулун - Братск - Усть-Кут - Мирный - Якутск на участке км 26+000 - км 44+000, Республика Саха (Якутия) (ПИР)</t>
  </si>
  <si>
    <t>209</t>
  </si>
  <si>
    <t>Реконструкция автомобильной дороги А-331 "Вилюй" Тулун - Братск - Усть-Кут - Мирный - Якутск на участке км 55+600 - км 76+000, Республика Саха (Якутия) (ПИР)</t>
  </si>
  <si>
    <t>210</t>
  </si>
  <si>
    <t>Реконструкция автомобильной дороги А-331 "Вилюй" Тулун - Братск - Усть-Кут - Мирный - Якутск на участке км 76+000 - км 98+000, Республика Саха (Якутия) (ПИР)</t>
  </si>
  <si>
    <t>211</t>
  </si>
  <si>
    <t>212</t>
  </si>
  <si>
    <t>Федеральное государственное учреждение "Управление федеральных автомобильных дорог "Алтай" Федерального дорожного агентства", г.Барнаул, Алтайский край</t>
  </si>
  <si>
    <t>213</t>
  </si>
  <si>
    <t>Строительство автомобильной дороги Р-256 "Чуйский тракт" Новосибирск - Барнаул - Горно-Алтайск - граница с Монголией на участке км 345 - км 354 (обход г.Бийска II этап), Алтайский край (ПИР)</t>
  </si>
  <si>
    <t>214</t>
  </si>
  <si>
    <t>215</t>
  </si>
  <si>
    <t>216</t>
  </si>
  <si>
    <t>217</t>
  </si>
  <si>
    <t>218</t>
  </si>
  <si>
    <t>219</t>
  </si>
  <si>
    <t>220</t>
  </si>
  <si>
    <t>221</t>
  </si>
  <si>
    <t>222</t>
  </si>
  <si>
    <t>223</t>
  </si>
  <si>
    <t>224</t>
  </si>
  <si>
    <t>Федеральное государственное учреждение "Межрегиональная дирекция по дорожному строительству в Дальневосточном регионе России Федеральбного дорожного агентства", г.Хабаровск</t>
  </si>
  <si>
    <t>225</t>
  </si>
  <si>
    <t>Строительство мостового перехода через р.Лена на автомобильной дороге А-360 "Лена" Невер - Якутск, на участке подъезда к г.Якутск, Республика Саха (Якутия) (ПИР)</t>
  </si>
  <si>
    <t>226</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</si>
  <si>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"Колыма" - строящаяся дорога от Якутска до Магадана км 692 - км 711, Республика Саха (Якутия)</t>
  </si>
  <si>
    <t>227</t>
  </si>
  <si>
    <t>228</t>
  </si>
  <si>
    <t>229</t>
  </si>
  <si>
    <t>230</t>
  </si>
  <si>
    <t>231</t>
  </si>
  <si>
    <t>232</t>
  </si>
  <si>
    <t>233</t>
  </si>
  <si>
    <t>234</t>
  </si>
  <si>
    <t>235</t>
  </si>
  <si>
    <t>Федеральное государственное учреждение "Межрегиональная дирекция по дорожному строительству в Дальневосточном регионе России Федерального дорожного агентства", г.Хабаровск</t>
  </si>
  <si>
    <t>236</t>
  </si>
  <si>
    <t xml:space="preserve">Реконструкция автомобильной дороги М-60 "Уссури" от Хабаровска до Владивостока км 12+000 - км 28+750, Хабаровский край (ПИР) </t>
  </si>
  <si>
    <t>237</t>
  </si>
  <si>
    <t>Реконструкция автомобильной дороги М-60 "Уссури" от Хабаровска до Владивостока км 28+750 - км 36+000, Хабаровский край (ПИР)</t>
  </si>
  <si>
    <t>238</t>
  </si>
  <si>
    <t xml:space="preserve">Реконструкция моста через ручей на км 466+352 автомобильной дороги А-370 "Уссури" Хабаровск - Владивосток, Приморский край (ПИР)  </t>
  </si>
  <si>
    <t>239</t>
  </si>
  <si>
    <t xml:space="preserve">Реконструкция автомобильной дороги А-370 "Уссури" Хабаровск - Владивосток км 355 - км 366, Приморский край (ПИР)  </t>
  </si>
  <si>
    <t>240</t>
  </si>
  <si>
    <t xml:space="preserve">Реконструкция автомобильной дороги А-370 "Уссури" Хабаровск - Владивосток км 703,1 - км 715,6, Приморский край (ПИР)  </t>
  </si>
  <si>
    <t>241</t>
  </si>
  <si>
    <t>Федеральное государственное учреждение "Управление федеральных автомобильных дорог на территории Республики Бурятия Федерального дорожного агентства", г.Улан-Удэ</t>
  </si>
  <si>
    <t>242</t>
  </si>
  <si>
    <t>Реконструкция автомобильной дороги Улан-Удэ - Кяхта - граница с Монголией на участке км 105+000 - км 114+300, Республика Бурятия (ПИР)</t>
  </si>
  <si>
    <t>243</t>
  </si>
  <si>
    <t>244</t>
  </si>
  <si>
    <t>Реконструкция автомобильной дороги Р-242 Пермь - Екатеринбург на участке км 75+445 - км 125+000, Пермский край (ПИР)</t>
  </si>
  <si>
    <t>Реконструкция автомобильной дороги Р-402 Тюмень - Ялуторовск - Ишим - Омск, участок км 89+000 - км 103+100, Тюменская область (ПИР)</t>
  </si>
  <si>
    <t>246</t>
  </si>
  <si>
    <t>Реконструкция автомобильной дороги Р-402 Тюмень - Ялуторовск - Ишим - Омск на участке км 246 - км 297, Тюменская область (4 этап, км 292+000 - км 297+637) (ПИР)</t>
  </si>
  <si>
    <t>Строительство автомобильной дороги А-153 Астрахань - Кочубей - Кизляр - Махачкала на участке Лиман - граница Республики Калмыкия, Астраханская область (ПИР)</t>
  </si>
  <si>
    <t>Строительство автомобильной дороги Р-215 Астрахань - Кочубей - Кизляр - Махачкала на участке граница Республики Калмыкия - н.п. Артезиан, Республика Калмыкия (ПИР)</t>
  </si>
  <si>
    <t>Федеральное государственное учреждение "Межрегиональная дирекция по дорожному строительству в Дальневосточном регионе  России Федерального дорожного агентства", г.Хабаровск</t>
  </si>
  <si>
    <t>Реконструкция аавтомобильной дороги А-360 "Лена" Невер - Якутск на участке км 813 - км 825 (II стадия), Республика Саха (Якутия) (ПИР)</t>
  </si>
  <si>
    <t>Реконструкция аавтомобильной дороги А-360 "Лена" Невер - Якутск на участке км 985 - км 990 (II стадия), Республика Саха (Якутия) (ПИР)</t>
  </si>
  <si>
    <t>Реконструкция путепровода через железную дорогу на км 102+120 автомобильной дороги 1Р 132 Калуга - Тула - Михайлов - Рязань, Тульская область (ПИР)</t>
  </si>
  <si>
    <t>Реконструкция мостового перехода через р. Фатеж на км 478+582 автомобильной дороги М-2 "Крым" Москва - Тула - Орел - Курск - Белгород - граница с Украиной, Курская область (ПИР)</t>
  </si>
  <si>
    <t>Реконструкция моста через реку Велинка на км 55+083 автомобильной дороги М-5 "Урал" Москва - Рязань - Пенза - Самара - Уфа - Челябинск, Московская область (ПИР)</t>
  </si>
  <si>
    <t>Реконструкция путепровода через автомобильную дорогу на км 117+080 автомобильной дороги М-4 "Дон" Москва - Воронеж - Ростов-на-Дону - Краснодар - Новороссийск, Московская область (старое направление) (ПИР)</t>
  </si>
  <si>
    <t>Реконструкция путепровода через железную дорогу на км 25+950 автомобильной дороги А-108 "Московское большое кольцо" Дмитров - Сергиев Посад - Орехово-Зуево - Воскресенск - Михнево - Балабаново - Руза - Клин - Дмитров (Рязано - Каширское шоссе), Московская область (ПИР)</t>
  </si>
  <si>
    <t>Реконструкция моста через реку Вейна на км 33+402 автомобильной дороги А-108 "Московское большое кольцо" Дмитров - Сергиев Посад - Орехово-Зуево - Воскресенск - Михнево - Балабаново - Руза - Клин - Дмитров (Минско - Волоколамское шоссе), Московская область (ПИР)</t>
  </si>
  <si>
    <t>Реконструкция моста через реку Цыганка на км 0+500 автомобильной дороги А-131 подъездной дороги от автомобильной дороги А-130 Москва - Малоярославец - Рославль - граница с Республикой Белоруссия к подсобному хозяйству "Воскресенское", Московская область (ПИР)</t>
  </si>
  <si>
    <t>Федеральное государственное учреждение "Управление автомобильной магистрали Москва - Волгоград Федерального дорожного агентства", г. Тамбов</t>
  </si>
  <si>
    <t>Реконструкция моста через реку Оленье на км 630+626 автомобильной дороги Р-228 Сызрань - Саратов - Волгоград, Волгоградская область (ПИР)</t>
  </si>
  <si>
    <t>Реконструкция моста через реку Пионерка на км 100+828 автомобильной дороги А-121 "Сортавала" Санкт-Петербург - Сортавала - автомобильная дорога Р-21 "Кола", Ленинградская область (ПИР)</t>
  </si>
  <si>
    <t>Реконструкция моста через реку Джубга на км 5+588 автомобильной дороги А-147 Джубга - Сочи - граница с Республикой Абхазия, Краснодарский край (ПИР)</t>
  </si>
  <si>
    <t>Реконструкция моста через р. Асахай на км 138+152 автомобильной дороги А-147 Джубга - Сочи - граница с Республикой Абхазия, Краснодарский край (ПИР)</t>
  </si>
  <si>
    <t>Реконструкция моста через р. Макопсе на км 90+907 автомобильной дороги А-147 Джубга - Сочи - граница с Республикой Абхазия, Краснодарский край (ПИР)</t>
  </si>
  <si>
    <t>Реконструкция моста через р. Матросская Щель на км 133+561 автомобильной дороги А-147 Джубга - Сочи - граница с Республикой Абхазия, Краснодарский край (ПИР)</t>
  </si>
  <si>
    <t>Реконструкция моста через р. Детляшка на км 144+060 автомобильной дороги А-147 Джубга - Сочи - граница с Республикой Абхазия, Краснодарский край (ПИР)</t>
  </si>
  <si>
    <t>Федеральное государственное учреждение "Управление автомобильной магистрали Нижний Новгород - Уфа Федерального дорожного агентства", г.Чебоксары, Чувашская Республика</t>
  </si>
  <si>
    <t>Реконструкция моста через реку Б. Цивиль (левый) на км 677+174 автомобильной дороги М-7 "Волга" Москва - Владимир - Нижний Новгород - Казань - Уфа, Чувашская Республика (ПИР)</t>
  </si>
  <si>
    <t>Реконструкция моста через реку М. Цивиль на км 36+869 (правый) автомобильной дороги А-151 Цивильск - Ульяновск, Чувашская Республика (ПИР)</t>
  </si>
  <si>
    <t>Реконструкция моста через реку Большой Салым на км 810+976 автомобильной дороги Р-404 Тюмень - Тобольск - Ханты-Мансийск, Ханты-Мансийский автономный округ - Югра (ПИР)</t>
  </si>
  <si>
    <t>Реконструкция моста через реку Юганская протока на км 740+863 автомобильной дороги Р-404 Тюмень - Тобольск - Ханты-Мансийск, Ханты-Мансийский автономный округ - Югра (ПИР)</t>
  </si>
  <si>
    <t>Реконструкция моста через р. М. Быстрая на км 21+014 автомобильной дороги А-333 Култук - Монды - граница с Монголией, Иркутская область (ПИР)</t>
  </si>
  <si>
    <t>Федеральное государственное учреждение "Управление автомобильной магистрали Красноярск - Иркутск Федерального дорожного агентства", г.Иркутск</t>
  </si>
  <si>
    <t>Реконструкция путепровода на км 96 автомобильной дороги Р-258 "Байкал" Иркутск - Улан-Удэ - Чита, Иркутская область (ПИР)</t>
  </si>
  <si>
    <t>Реконструкция мостового перехода через р. Куланда на км 480+942 автомобильной дороги Р-504 "Колыма" Якутск - Магадан, Республика Саха (Якутия) (ПИР)</t>
  </si>
  <si>
    <t>Реконструкция моста через ручей на км 458+561 автомобильной дороги А-370 "Уссури" Хабаровск - Владивосток, Приморский край (ПИР)</t>
  </si>
  <si>
    <t>Федеральное государственное учреждение "Федеральное управление автомобильных дорог "Дальний Восток" Федерального дорожного агентства, г.Хабаровск</t>
  </si>
  <si>
    <t>Реконструкция мостового перехода через реку Бирушка на км 182+385 автомобильной дороги А-370 "Уссури" Хабаровск - Владивосток, Хабаровский край (ПИР)</t>
  </si>
  <si>
    <t>Реконструкция мостового перехода через р. Лютогу на км 30+421 автомобильной дороги А-392 Южно-Сахалинск - Холмск с участком км 26+000 - км 35+000, Сахалинская область (ПИР)</t>
  </si>
  <si>
    <t>Федеральное государственное учреждение "Управление федеральных автомобильных дорог на территории Забайкальского края Федерального дорожного агентства", г. Чита</t>
  </si>
  <si>
    <t>Реконструкция мостового перехода через суходол на км 9+337 автомобильной дороги А-350 Чита - Забайкальск - граница с Китайской Народной Республикой, Забайкальский край (ПИР)</t>
  </si>
  <si>
    <t>Реконструкция мостового перехода через реку Песчанка на км 9+612 автомобильной дороги А-350 Чита - Забайкальск - граница с Китайской Народной Республикой, Забайкальский край (ПИР)</t>
  </si>
  <si>
    <t>Нераспределенные средства (строительство)</t>
  </si>
  <si>
    <t>Расходы на мероприятия по повышению уровня обустройства автомобильных дорог федерального значения. Установка шумозащитного экрана на автомобильной дороге М-10 "Россия" - от Москвы через Тверь, Новгород до Санкт-Петербурга на участке км 131+160 - км 131+660, Тверская область</t>
  </si>
  <si>
    <t>Расходы на мероприятия по повышению уровня обустройства автомобильных дорог федерального значения.Установка шумозащитного экрана на автомобильной дороге М-10 "Россия"- от Москвы через Тверь, Новгород до Санкт-Петербурга на участке км 188+910 - км 189+360, Тверская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</si>
  <si>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Московское малое кольцо через Икшу, Ногинск, Бронницы, Голицыно, Истру на участках н.п. Юрово км 13+900 - км 15+900, н.п. Петровское км 19+300 - км 20+600, мост через р. Москва км 25+300 - км 25+600, г. Бронницы км 25+600 - км 27+000 (участок от Егорьевского шоссе до Рязанского шоссе), Московская область</t>
  </si>
  <si>
    <t>Расходы на мероприятия по повышению уровня обустройства автомобильных дорог федерального значения. Строительство шумозащитных экранов на км 37 автомобильной дороги М-2 "Крым" - от Москвы через Тулу, Орел, Курск, Белгород до границы с Украиной (на Харьков, Днепропетровск, Симферополь), Московская область</t>
  </si>
  <si>
    <t>Расходы на мероприятия по повышению уровня обустройства автомобильных дорог федерального значения. Установка осевого барьерного ограждения на автомобильной дороге М-29 "Кавказ" - из Краснодара (от Павловской) через Грозный, Махачкалу до границы с Азербайджанской Республикой (на Баку) на участках км 436+300 - км 442+000, км 445+300 - км 449+500, км 455+200 - км 458+700 в Кабардино-Балкарской Республике</t>
  </si>
  <si>
    <t>Расходы на мероприятия по повышению уровня обустройства автомобильных дорог федерального значения. Установка осевого барьерного ограждения на автомобильной дороге М-7 «Волга» - от Москвы через Владимир, Нижний Новгород, Казань до Уфы на участке км 785 - км 837, км 901 - км 927, км 1011+400 - км 1053, Республика Татарстан</t>
  </si>
  <si>
    <t>Расходы на мероприятия по повышению уровня обустройства автомобильных дорог федерального значения. Установка осевого барьерного ограждения на автомобильной дороге М-5 "Урал" - от Москвы через Рязань, Пензу, Самару, Уфу до Челябинска, подъезд к городу Ульяновск на участке км 198+835 - км 212+564, Ульяновская область</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</si>
  <si>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км 1370 (транспортная развязка) автомобильной дороги "Амур" - строящаяся дорога от Читы через Невер, Свободный, Архару, Биробиджан, до Хабаровска, Амурская область </t>
  </si>
  <si>
    <t>Федеральное государственное учреждение "Управление автомобильной магистрали Красноярск - Иркутск Федерального дорожного агентства", г. Иркутск</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</si>
  <si>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"Вилюй" - автомобильная дорога, строящаяся от автомобильной дороги М-53 "Байкал" через Братск, Усть-Кут, Мирный до Якутска на участке Братск - Падун км 218+100 - км 224+500, Иркутская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</si>
  <si>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1Р 418 Иркутск - Усть-Ордынский на участках км 21+125 - км 23+125 н.п. Хомутово, км 45+600 - км 46+900 н.п. Жердовка, Иркутская область</t>
  </si>
  <si>
    <t>Расходы на мероприятия по повышению уровня обустройства автомобильных дорог федерального значения.Устройство искусственного электроосвещения на автомобильной дороге М-53 "Байкал" от Челябинска через Курган, Омск, Новосибирск, Кемерово, Красноярск, Иркутск, Улан-Удэ до Читы на участках км 1515+030 - км 1518+200 н.п.Шерагул, км 1525+620 - км 1527+450 н.п.Трактовая, км 1788+810 - км 1790+320 н.п.Средний, Иркутская область</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</si>
  <si>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589+000 автомобильной дороги М-2 "Крым" - от Москвы через Тулу, Орел, Курск, Белгород до границы с Украиной (на Харьков, Днепропетровск, Симферополь), Курская область</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</si>
  <si>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480+000 автомобильной дороги М-2 "Крым" - от Москвы через Тулу, Орел, Курск, Белгород до границы с Украиной (на Харьков, Днепропетровск, Симферополь), Курская область</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</si>
  <si>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379+115 автомобильной дороги М-2 "Крым" - от Москвы через Тулу, Орел, Курск, Белгород до границы с Украиной (на Харьков, Днепропетровск, Симферополь), Орловская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</si>
  <si>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А-144 Курск - Воронеж - Борисоглебск до магистрали "Каспий" на участке км 12+800 - км 14+150 н.п. Подлесное, км 15+190 - км 17+180 н.п.Клюква, Курская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</si>
  <si>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А-142 Тросна - Калиновка на участке км 37+060 - км 38+250 н.п.Железногорск, км 39+625 - км 40+720 н.п. Долгая Щека, км 52+560 - км 54+835 н.п. Полозовска, Курская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</si>
  <si>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1Р 132 Калуга - Тула - Михайлов - Рязань на участке км 79+415 - км 80+365 н.п. Старопетрищево, км 116+065 - км 117+915 н.п. Ново-Медвенский, на км 119+385 - км 122+230 н.п. Медвенка, Тульская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</si>
  <si>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М-20 Санкт-Петербург - Псков - Пустошка - Невель до границы с Республикой Беларусь на участках н.п. Ящера км 95+600 - км 96+600, н.п. Сорочкино км 100+900 - км 102+500, н.п. Жельцы км 130+400 - км 132+000, н.п. Раковичи км 153+530 - км 154+700, н.п. Городец км 165+690 - км 167+320 в Ленинградской области</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</si>
  <si>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М-20 Санкт-Петербург - Псков - Пустошка - Невель до границы с Республикой Беларусь на участках н.п. Никольское км 60+100 - км 63+400, н.п. Новое Колено км 65+500 - км 66+700, н.п. Поддубье км 70+200 - км 71+650, н.п. Выра км 73+500 - км 75+200, н.п. Верево км 37+900 - км 39+100, н.п. Рождествено км 76+000 - км 79+100 в Ленинградской области</t>
  </si>
  <si>
    <t>Федеральное государственное учреждение "Управление федеральных автомобильных дорог "Алтай" Федерального дорожного агентства", г. Барнаул, Алтайский край</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</si>
  <si>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М-52 "Чуйский тракт" - от Новосибирска через Бийск до границы с Монголией на км 226+138 - км 427+000, Алтайский край</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</si>
  <si>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А-349 Барнаул - Рубцовск до границы с Республикой Казахстан (на Семипалатинск), км 11+550 - км 39+000, Алтайский край</t>
  </si>
  <si>
    <t>Федеральное государственное учреждение "Управление автомобильной магистрали М-54 "Енисей" Федерального дорожного агентства", г. Кызыл, Республика Тыва</t>
  </si>
  <si>
    <t>Реконструкция объектов инфраструктуры порта Петропавловск-Камчатский</t>
  </si>
  <si>
    <t>Строительство специализированных причалов в порту Усть-Луга</t>
  </si>
  <si>
    <t>Строительство специализированных терминалов морского порта Оля</t>
  </si>
  <si>
    <t>Строительство терминала по перевалке сжиженного газа в пос. Териберка, Мурманская область</t>
  </si>
  <si>
    <t>Строительство глубоководного порта в г. Балтийске (бухта Приморская), Калининградская область</t>
  </si>
  <si>
    <t>Строительство специализированных портовых терминалов и объектов инфраструктуры порта Азов</t>
  </si>
  <si>
    <t>Строительство флота</t>
  </si>
  <si>
    <t>внебюджетные инвестиции</t>
  </si>
  <si>
    <t>Программная часть, всего</t>
  </si>
  <si>
    <t>Газовозы на 35 тыс куб.м</t>
  </si>
  <si>
    <t>Работы не ведутся</t>
  </si>
  <si>
    <t>Газовозы на 5,6 тыс куб.м</t>
  </si>
  <si>
    <t>Танкеры дедвейтом 360,0 тт</t>
  </si>
  <si>
    <t>Танкеры дедвейтом 166,0 тт</t>
  </si>
  <si>
    <t>Танкеры дедвейтом 158,0 тт</t>
  </si>
  <si>
    <t>Танкеры асфальтовозы         дедвейтом 6,0 тыс. тн</t>
  </si>
  <si>
    <t>Балкеры дедвейтом 35,0 тт</t>
  </si>
  <si>
    <t>Универсальные суда дедвейтом 7,0 тт</t>
  </si>
  <si>
    <t>Многоцелевые суда-лесовозы дедвейтом 15,0 тт</t>
  </si>
  <si>
    <t>Многоцелевые суда-лесовозы дедвейтом 5,0 тт</t>
  </si>
  <si>
    <t>2.50.</t>
  </si>
  <si>
    <t>Суда контейнеровозы на 500 контейнеров</t>
  </si>
  <si>
    <t>Суда типа "РО-РО" дедвейтом 10,0 тт</t>
  </si>
  <si>
    <t>2.52.</t>
  </si>
  <si>
    <t>Строительство многофункционального сборщика льяльных вод</t>
  </si>
  <si>
    <t>Обновление транспортного флота</t>
  </si>
  <si>
    <t>Выполненные работы за первое полугодие  2011 г.  (в натуральных показателях)</t>
  </si>
  <si>
    <t>Идет выполнение 1 этапа проектных работ: сравнительный анализ и оценка ТЭП вариантов размещения сухогрузного порта Тамань в районе мыса Тузла и мыса Панагия (срок окончания этапа 31.07.2011).</t>
  </si>
  <si>
    <t>Подготовлен проект задания   на разработку проектной документации. Задание направлено на согласование в Минтранс России. В III кв. планируется проведение конкурсных процедур и заключение государственного контракта на разработку проектной документации.</t>
  </si>
  <si>
    <t>Подготовка материалов для составления проекта задания на разработку проектной документации. В IV кв. 2011 года планируется проведение конкурсных процедур и заключение государственного контракта на разработку проектной документации.</t>
  </si>
  <si>
    <t>В мае 2011 года заключен государственный контракт на разработку проектной документации со сроком окончания проектирования в 2012 году. В июне 2011 года выплачен аванс. Начались работы по 1 этапу в части сбора исходных данных получения ТУ и актулизации грузопотоков. Срок окончания этапа по контракту 29.09.2011.</t>
  </si>
  <si>
    <t>Получены положительные заключения ФГУ "Главгосэкспертиза России"   по 2-м а/д и 1-ой ж/д составляющей объекта.           По 3-ей а/д составляющей завершена разработка проектной документации. Материалы переданы на госэкспертизу. 
По парку"Б"разрабатывается проектно-сметная документация. 
Идет корректировка представленных материалов по замечаниям Заказчика.</t>
  </si>
  <si>
    <t>Проектная документация направлена на рассмотрение в ФГУ "Главгосэкспертиза России" .</t>
  </si>
  <si>
    <t>Выполнялись работы по устранению замечаний ФГУ "Главгосэкспертиза России". Откорректированную проектную документацию по объекту планируется направить на экспертизу до 01.08.2011г.</t>
  </si>
  <si>
    <t>За первое полугодие выполнены работы в речном порту  по дноуглублению земснарядом акватории и водных подходов (3 056 787  м3 грунта).</t>
  </si>
  <si>
    <t xml:space="preserve">Утверждено задание на  разработку проектной документации.
В III квартале 2011 года планируется проведение конкурсных процедур и заключение государственного контракта на разработку проектной документации по объекту. </t>
  </si>
  <si>
    <t xml:space="preserve">Завершены работы по реконструкции затворов верхней и нижней голов шлюза Фаустово, выполнено изготовление металлоконструкций затворов для шлюзов Трудкоммуна - 95%, Андреевка - 84%, проводились работы по реконструкции водоводного тракта насосной станции № 184 гидроузла № 4 </t>
  </si>
  <si>
    <t>Проведены работы по замене систем откачки проточной части гидроагрегатов, технического водоснабжения, откачки дренажных вод  –  НС № 184 – 90,0%,    НС № 185 – 85,0%, устройству шпонок проточной части на насосных станциях: № 183 – 25,0%, № 186 – 35,0%</t>
  </si>
  <si>
    <t xml:space="preserve"> Приобретено оборудование для насосных станций №№ 184, 185, выполнен монтаж механического оборудования водоприемника НС № 186</t>
  </si>
  <si>
    <t>Проводились проектно-изыскательские работы</t>
  </si>
  <si>
    <t xml:space="preserve">Включены в работу 9 ячеек объектов энергоснабжения 110 кв и трансформатор   Т1 25МВА   с  перезаводом   питающей  ВЛ  на   новое распредустройство – 40,0 %, проводился демонтаж двух старых трансформаторов – 60,0%  и  монтаж нового трансформатора – 80,0% </t>
  </si>
  <si>
    <t>Выполнено устройство секций №№ 3-8 ограждающей эстакады – 100,0%,  изготовление и монтаж заграждающих металлоконструкций судоходного пролета – 15,0%, устройство секций 9-13 – 69,0%, секций 1-2 примыкания к берегу – 34,0%</t>
  </si>
  <si>
    <t>Выполнялись работы по релейной защите и автоматике оборудования – 35,0%, монтажу электрооборудования – 46,0%, кабельному тоннелю – 24,0%, установке конструкций под электрооборудование – 51%, приобретение оборудования на 2-й этап – 18%</t>
  </si>
  <si>
    <t>Начаты проектно-изыскательские работы</t>
  </si>
  <si>
    <t>Уточненное  ТЭО дальнейшей реконструкции Беломорско-Балтийского канала. Проект реконструкции водосбросных плотин                         № 25, 27</t>
  </si>
  <si>
    <t xml:space="preserve">Проводились работы по реконструкции водосбросной плотины № 25 (ледосбросная часть плотины – реконструкция пролета № 3, бетонирование донных отверстий, водосбросная часть плотины – реконструкция водосбросных бычков №№ 1, 2, 3, демонтаж и монтаж кессонов, ведется установка анкера и укладка бетона) </t>
  </si>
  <si>
    <t>Ведутся проектно-изыскательские работы</t>
  </si>
  <si>
    <t>Выполнялись работы по телефонизации шлюзов №№ 14-19, реконструкции узла связи  п. Повенец, сети технологической связи  п. Медвежьегорск – Повенец – шлюз № 5 – п. Сосновец</t>
  </si>
  <si>
    <t>Ведется доработка проектной документации по замечаниям государственной экспертизы</t>
  </si>
  <si>
    <t>Работы по реконструкции бассейновой связи не проводились в связи с отсутствием положительного заключения государственной экспертизы по проектной документации</t>
  </si>
  <si>
    <t>Проектная документация находится на рассмотрении в Государственной экспертизе</t>
  </si>
  <si>
    <t>Выполнялись проектно-изысктельские работы</t>
  </si>
  <si>
    <t>Ведется переработка экологического раздела проекта и согласование с Калининградским территориальным управлением Минприроды России</t>
  </si>
  <si>
    <t>Проводились работы по реконструкции механического оборудования (закладных частей швартовых устройств, аварийно-ремонтных затворов галерей наполнения и опорожнения, закладных частей ремонтного затвора нижней головы), рымных ниш (восстановление бетона), обустройству верхних голов шлюза</t>
  </si>
  <si>
    <t>Выполнялись работы по реконструкции пускового комплекса № 2 (устройство причала шлюза № 5, электроснабжения, наружного освещения), пускового комплекса № 5 (устройство верхнего причала шлюза № 2, подъездных путей)</t>
  </si>
  <si>
    <t>Проводились работы по лесосводке и лесоочистке канала, дноуглубительные работы и устройству каменного бетона</t>
  </si>
  <si>
    <t>Ведутся  проектно-изыскательские работы</t>
  </si>
  <si>
    <t>Техническое перевооружение насосных станций                                №№ 31, 32, 33</t>
  </si>
  <si>
    <t>Выполнены работы по монтажу закладных частей затворов всасывающих труб НС-32, заключен государственный контракт от 26.05.2011 № 21-ГК/11 на реконструкцию подстанций 110 кв насосных станций №№ 31, 33</t>
  </si>
  <si>
    <t>Выполнены работы по реконструкции насосов откачки камеры, парапетов камеры и причальных эстакад камеры</t>
  </si>
  <si>
    <t>Изготовлены металлоконструкции накатного моста с гидроприводом, ведутся работы по реконструкции механической и гидротехнической части шлюза</t>
  </si>
  <si>
    <t>Выполнены работы по реконструкции регулятора бьефов водосброса № 42, парапетов камеры и причальных эстакад камеры шлюза, выполнено изготовление металлоконструкций рабочих двухстворчатых ворот нижней головы, выполняются работы по реконструкции линии электроснабжения, механической и гидротехнической частей шлюза</t>
  </si>
  <si>
    <t>Выполнены строительно-монтажные работы по шлюзам №№ 2, 6, 8, 12</t>
  </si>
  <si>
    <t>Выполняются работы по прокладке волоконно-оптической линии связи на участке шлюз № 11 – шлюз № 12, радиорелейной линии связи на участке шлюз № 9 – шлюз № 13, замене УКВ радиостанций на гидроузлах</t>
  </si>
  <si>
    <t>Ведутся работы по реконструкции водосбросной плотины Кочетовского гидроузла – 24,8%, Веселовского гидроузла – 30,1%, Пролетарского гидроузла – 35.8%</t>
  </si>
  <si>
    <t>Изготовлены металлоконструкции ворот и закладных частей – 70%, выполнена контрольная сборка, шлюз № 22 – демонтированы створки ворот верхней головы, производится разборка парапета шлюзов № 22-24</t>
  </si>
  <si>
    <t>Проводились работы по изготовлению металлоконструкций закладных частей, приобретению оборудования</t>
  </si>
  <si>
    <t>Выполнен монтаж гидроаппаратуры аварийно-эксплуатационных ворот левой и правой камер</t>
  </si>
  <si>
    <t>Выполнено бетонирование стен камер 1, 2, 3 восточной нитки шлюза,  переукладка фильтров первой камеры западной нитки</t>
  </si>
  <si>
    <t>Выполнены работы по обвязке фундамента здания управления слипом, балластировка уложенных путей щебнем, реконструкция наружных сетей канализации, ведется подготовка монтажных звеньев рельсовых путей слипа</t>
  </si>
  <si>
    <t>Выполняются проектно-изыскательские работы по реструктуризации подходного канала к шлюзу</t>
  </si>
  <si>
    <t>Выполнена отсыпка грунта плавкраном – 84,6 тыс. куб. м, формирование тела сооружений бульдозером, планировка гребня и откосов</t>
  </si>
  <si>
    <t>Ведется доработка проектной документации по замечаниям Главгосэкспертизы</t>
  </si>
  <si>
    <t>Проектно-сметная документация находится на рассмотрении в Главгосэкспертизе</t>
  </si>
  <si>
    <t>Разработан План выполнения проектных работ и строительства судов обслуживающего флота, объявлен конкурс на переоборудование теплохода Московский-10, пр. 81080 для ФБУ «Волго-Балтийское ГБУВПиС»</t>
  </si>
  <si>
    <t>3.2.</t>
  </si>
  <si>
    <t>За счет внебюджетных средств на судостроительных предприятиях ведется строительство судов транспортного флота.</t>
  </si>
  <si>
    <t xml:space="preserve">Введены в эксплуатацию участки: Карымская – Оловянная; Седловая – Бурятская; реконструирован мост на перегоне ст.Бырка-ст.Мирная; установлен шумозащитный забор и ограждающие конструкции на ст. Карымская. На участке Тобольск – Сургут строительство вторых сплошных путей. Выполнено: перегон Ингаир-Слинкино, перегон Кармыш - Чумбулут. Второй путь на участке Репная – Васильевский, открыто рабочее движение.  </t>
  </si>
  <si>
    <t xml:space="preserve"> Введено: внешнее электроснабжение участка Мга – Гатчина и 2-ой путь на участке Войтоловка – Пустынька (7,06 км).  Продолжаются работы по реконструкции ст. Котлы-2,  Мга. Задельные работы по реконструкции воздушной линии ВЛ-110кВ  к ТП Гатчина, Новолисино, Владимирская и Ульянка.</t>
  </si>
  <si>
    <t xml:space="preserve">Закончены работы по реконструкции Большого Новороссийского тоннеля. Ведутся работы по мостовому переходу через р. Москва на 16 км линии Москва – Курск; мост через р. Волга на 754 км участка Канаш – Агрыз; мост через р. Нерль на 202 км участка Москва – Нижний Новгород; мост через р. Зея на 7817 км участка Сковородино – Белогорск; Крольский тоннель на участке Абакан – Тайшет. Переустройство Сахалинской железной дороги  на общесетевую ширину колеи 1520 мм: введен в эксплуатацию мост на 225 км ПК 4 линии Корсаков – Ноглики. </t>
  </si>
  <si>
    <t>В I квартале 2011 года выполнено: отсыпка земполотна – 816 м3, построено 3 моста, уложено 16 км ВСП</t>
  </si>
  <si>
    <t>Правительством Российской Федерации не принято решение относительно реализации данного проекта</t>
  </si>
  <si>
    <t xml:space="preserve">    В 2011 году средства  ОАО "РЖД" на проект не выделялись.</t>
  </si>
  <si>
    <t xml:space="preserve">Всего обновлено 1492 единиц парка пассажирских вагонов, в том числе приобретено - 1476 пассажирских вагон и модернизировано - 16 пассажирских вагонов.        </t>
  </si>
  <si>
    <t xml:space="preserve">Приобретено 257 единиц МВПС </t>
  </si>
  <si>
    <t>Работы на участке Москва – Москва Тов. Октябрьская (строительство Старокрестовского путепровода, демонтаж и выкуп веерного и кругового депо, строительство гаражей ВЧД, реконструкция путевого развития ст.Москва-пассажирская, ЭЦ и АБТЦ, переустройство к/сети, 2 платформ на ст.Москва-пассажирская. По участку Москва Тов. Октябрьская – Химки  развернуты работы по освобождению территории строительства от гаражей, по строительству подпорной стенки, водоотводных лотков, устройству земполотна.</t>
  </si>
  <si>
    <t>Приобретено 215 локомотивов и модернизировано - 812 единиц.</t>
  </si>
  <si>
    <t xml:space="preserve">Приобретено 4656 грузовых вагонов и модернизировано - 20660 грузовых вагонов. </t>
  </si>
  <si>
    <t>ПИР и СМР по монтажу и модернизации систем технических средств охраны (ТСО) на участках высокоскоростного, скоростного движения и на полигоне Северо-Кавказской ж.д., а также по оборудованию, дооборудованию и модернизации систем ТСО на 51 объекте ОАО «РЖД» (вокзалы, мосты, тоннели, станци и т.д.)</t>
  </si>
  <si>
    <t xml:space="preserve">Работы по земляному полотну и верхнему строению пути на перегонах: Чилеково–Гремячая (18 км), Зимовники – Хутуны (17,35 км), Сальск  – Забытый (9,31 км), Песчанокопская – Белоглинская (21,54 км), Белоглинская – Ея (21,52 км). </t>
  </si>
  <si>
    <t>1. Выполнение земляных работ – 20 203,00 куб.м;
2. Устройство цементобетонного покрытия на рулежных дорожках №4 и №7- 14 740,00 кв.м;</t>
  </si>
  <si>
    <t>1. Выполнение земляных работ – 67 837,75 куб.м;
2. Монтаж светосигнального оборудования - 1 комплект;
3. Строительство патрульной автодороги - 0,38 км</t>
  </si>
  <si>
    <t>1. Выполнение земляных работ – 166 655,00 куб. м;
2. Устройство цементобетонного покрытия на перроне АВК "Сочи-2"- 38 333,00 кв.м;
3. Устройство асфальтобетонного покрытия обочин рулежных дорожек 15-22 - 18 898,00 кв. м;
4. Монтаж светосигнального оборудования - 1 комплект;
5. Строительство ограждения аэродрома - 3 000,00 м.п.;
6. Строительство патрульной автодороги - 3,22 км.</t>
  </si>
  <si>
    <t>1. Выполнение земляных работ - 319 849,00 куб. м;
2. Устройство цементобетонного покрытия на взлетно-посадочной полосе - 62 590 кв. м;
3. Монтаж светосигнального оборудования - 1 комплект.</t>
  </si>
  <si>
    <t>Завершена реконструкция международного сектора (552 кв. м) в аэропорту Астрахань</t>
  </si>
  <si>
    <t>1. Выполнение земляных работ – 115 141,13 куб. м;
2. Реконструкция водосточно-дренажной сети аэродрома.</t>
  </si>
  <si>
    <t xml:space="preserve">Разработка проектной документации (инженерно-геодезические изыскания, экспертиза проектной документации). Построено временное помещение для размещения сотрудников аэропорта и пассажиров на время реконструкции. Проведены подготовительные работы по реконструкции аэровокзального комплекса (закупка строительных материалов) </t>
  </si>
  <si>
    <t>Выкуплено и зарегистрировано в собственность 44 земельных участка</t>
  </si>
  <si>
    <t>1. Выполнение земляных работ - 141 куб. м;
2. Монтаж светосигнального оборудования - 1 комплект.</t>
  </si>
  <si>
    <t>Приобретено самолетов по заключенным контрактам (договорам)  за 1 полугодие  2011 года в количестве 78 шт.</t>
  </si>
  <si>
    <t>1. Устройство искуственных покрытий ИВПП- 62 580 кв. м;
2. Монтажные работы по прокладке кабеля-10,94 км;
3. Земляные работы устройство фундамента под ТП- 7,9 кв.м</t>
  </si>
  <si>
    <t>1. Выполнение земляных работ – 3 404,63 куб. м;
2. Монтаж светосигнального оборудования - 1 комплект.
2. Строительство внутриаэродромных дорог – 757 кв.м;
3. Строительство ограждений – 852,57 м.п.</t>
  </si>
  <si>
    <t>Реконструкция аэропортового комплекса (г. Казань) (строительство)</t>
  </si>
  <si>
    <t>1. Получено положительное заключение экспертизы проекта.</t>
  </si>
  <si>
    <t>1. Выполнение земляных работ - 472,00 кв. м;
2. Осуществлен выкуп земельных участков.</t>
  </si>
  <si>
    <t>Разработка проектной документации (инженерные изыскания для объектов, расположенных на летной зоне ВПП-3)</t>
  </si>
  <si>
    <t xml:space="preserve">В I-II кварталах 2011 года  разработаны проектные стандарты создания Системы, документация технического проекта по платформенным решениям, прикладным подсистемам АСУ ТК. Вся документация представлена в установленные сроки. Разработанные материалы  находятся в стадии согласования с Государственным заказчиком. </t>
  </si>
  <si>
    <t xml:space="preserve">Морской терминал "Мацеста":
Погружение металлических свай из труб Д 720 мм 28 шт -35,9%
Монтаж металлических балок 21,3тн - 23,2%
Устройство сборного ж.б. покрытия из плит 25 шт.- 15%
Морской терминал "Адлер":
Работы по строительству морского терминала завершены. Получено разрешение на ввод объекта в опытную эксплуатацию от 25.05.2011 № СГ-45/02.
Морской терминал "Лазаревское":
Погружение металлических свай из труб Д720 мм 72 шт - 100%
Монтаж металлических балок 50,9тн - 59,4%
Устройство сборного ж.б. покрытия из плит 78 шт.- 100%
</t>
  </si>
  <si>
    <t xml:space="preserve">выполнено:
Берегоукрепление территории вертикального типа дл. 190 м:
Водолазное обследование дна, 2850м2. -100%
Погружение шпунта 176 шт. - 92,6 %
Погружение анкерного ряда 55 шт. - 100 %
Берегоукрепление территории откосного типа дл. 460 м:
Водолазное обследование дна 31000 м2 -100%
Отсыпка постели из щебня 6720 м3. - 66,9%
Укрепление откосное камнем 0,1-0,3 т - 11277 м3 - 60,0%
Образование территории:
 Отсыпка скальной породы 240798 м3 -65,8%
Выдан аванс на корректировку проектной документации </t>
  </si>
  <si>
    <t>завершено строительство Строительного этапа №2  комплекса наземных зданий и сооружений, входящих в состав Третьего пускового комплекса Морского пассажирского терминала;                              Службой государственного строительного надзора и экспертизы Санкт-Петербурга выдано разрешение на ввод объектов в эксплуатацию № 78-0902в-2011 от 20 июня 2011 года Строительного этапа №2 комплекса наземных зданий и сооружений, входящих в состав Третьего пускового комплекса Морского пассажирского терминала на Васильевском острове Санкт-Петербурга; 27 мая 2011 года морской порт «Пассажирский порт Санкт-Петербург» передан в собственность города Санкт-Петербурга</t>
  </si>
  <si>
    <t>Ведется корректировка проекта</t>
  </si>
  <si>
    <t>В настоящее время ведется выполнение 1 этапа работ - разработка концепции</t>
  </si>
  <si>
    <t>Строительство Морского пассажирского терминала на Васильевском острове (г. Санкт-Петербург):  объекты, финансируемые за  счет средств федерального бюджета (подходной канал, акватория, пункт пропуска через госграницу), и реконструкция участка морского фарватера N 11, систем безопасности и средств навигационного обеспечения</t>
  </si>
  <si>
    <t>строительство помещений пункта пропуска через государственную границу в морском вокзале № 4 (301) и здании оформления перевозок автотранспорта с бытовым блоком (320) - выполнено;
разработка рабочей документации и выполнение работ по оснащению и обустройству инженерными сетями и сооружениями системы технических средств безопасности и специального контроля государственных контролирующих органов (пункт пропуска через государственную границу) - выполнено; разработка РД и строительство отдельно стоящих зданий и сооружений пункта пропуска в пределах 3 пускового комплекса - выполнено</t>
  </si>
  <si>
    <t>В настоящее время Генеральным подрядчиком ОАО «СУ-919» окончены подготовительные работы: забиты маячные сваи, в месте присоединения открылка  разобран железобетонный оголовок существующего причала №1. Подрядчик приступил  к работам по устройству свайного основания -  погружению трубошпунта и шпунта</t>
  </si>
  <si>
    <t xml:space="preserve">На строительстве Северного подходного канала выполнена мобилизация з/с "Geopotes 15" при дальности переходов более 80 миль и начаты дноуглубительные работы. Объем выполненных работ МЧЗС - 4 400 571 м3 (60%) на сумму 660 085,65 т.р.  Проводился экологический мониторинг 4200,00т.р.(34%)
На акватории комплекса перегрузки сжиженных углеводородов (госконтракт № 58-ГК/10) выполнены следующие работы:
1. Дноуглубительные работы акватория УЛКТ этап 2.1.: Разработка грунта МЧЗС  - 683 182 м3 (36%); рефулирования 84 429 м3 (9%).Мобилизация 18 998,78 т.р. (47%)
Экологический мониторинг 1 153,73 т.р. (24%) Дежурство охранного буксира (69%),  
2. Дноуглубительные работа акватория КСУГ: Разработка грунта МЧЗС - 140 015 м3 (15%). Экологический мониторинг 1 153,73 т.р. (18%) 
Морской терминал для перегрузки накатных грузов вблизи деревни Вистино – выдан аванс.
На выполнение работ по разработке рабочей документации и 2-й этап реконструкции региональной системы безопасности мореплавания на внешних подходах к морскому порту Усть-Луга – выдан аванс
</t>
  </si>
  <si>
    <t xml:space="preserve">На строительстве причалов № 10,10а,10б выполнены  и ведутся следующие работы:
1. Забивка  шпунтовой лицевой стенки – 100%;
2. Монтаж распределительного пояса – 60%;
3. Разработка котлована под забивку анкерной шпунтовой стенки – 50%;
4. Подъем затонувших предметов с акватории причала – 70%;
На строительстве причала № 5а выполнены  и ведутся следующие работы:
1. Забивка  шпунтовой лицевой стенки – 100%;
2. Монтаж распределительного пояса – 90%;
3. Разработка котлована под забивку анкерной шпунтовой стенки – 100%;
4. Подъем затонувших предметов с акватории причала – 70%;
5. Забивка шпунтовой анкерной стенки – 70%;
6. Монтаж облицовочных плит шапочного бруса- 20%;
7. Дноуглубительные работы по созданию акватории причала – 100%;
8. Армирование шапочного бруса -5%;
9. Монтаж анкерных тяг – 60%;
10. Обратная засыпка пазух причала – 50%;
 </t>
  </si>
  <si>
    <t>выполнены проектные работы, получено заключение Росрыболовства, готовится к передаче в экологическую экспертизу</t>
  </si>
  <si>
    <t>Реконструкция Санкт-Петербургского морского канала</t>
  </si>
  <si>
    <t>Выполнены инженерные изыскания. Разработана и согласована с надзорными органами проектная документация. Проведены общественные слушания. Проект представлен для проведения ГЭЭ</t>
  </si>
  <si>
    <t>Выдан аванс на выполнение проектно-изыскательских работ по 1 этапу.</t>
  </si>
  <si>
    <t>Выполнены инженерные изыскания, разработана проектная документация, проведены общественные слушания. Проект проходит согласование с надзорными органами</t>
  </si>
  <si>
    <t>Контракты на строительство не заключены</t>
  </si>
  <si>
    <t>Проводятся конкурсные мероприятия</t>
  </si>
  <si>
    <t>Идет процесс передачи объекта другому учреждению</t>
  </si>
  <si>
    <t>1 ед: Сформирован корпус судна. Идет подготовка к испытаниям;                                      2 ед: Суда заложены Закуплен материал        Изготавливаются секции. Формируются корпуса</t>
  </si>
  <si>
    <t>Судно заложено 21.07.2010г.                Ведется закупка материалов. Изготовление секций.</t>
  </si>
  <si>
    <t>2 ед: 2-е судно сдано 30.05.2011                    Идет подготовка к сдаче 3-его судна; 1 ед: Контракт еще не заключен</t>
  </si>
  <si>
    <t>5-е, 6-е и 7-е суда заложены. Ведется строительство.  Формируются корпуса</t>
  </si>
  <si>
    <t xml:space="preserve">5-е и 6-е суда заложены. Ведется строительство. Формируются корпуса     </t>
  </si>
  <si>
    <t>выполнена 1-я очередь строительства; готовятся работы по 2-й и 3-й очередям строительства</t>
  </si>
  <si>
    <t>реконструкция учебных городков г. Санкт-Петербург: №1 (о. Васильевский, Косаля линия, д. 15-а); №2 (пр. Заневский, д. 5); №3 (о. Васильевский, 21 линия, д. 14); строительство Морского колледжа (пр. Большой Смоленский, д. 36)</t>
  </si>
  <si>
    <t>Реконструкция учебного городка №1(г.Санкт-Петербург, Васильевс-кий остров, Косая линия, д.15-а): реконструкция и реставрация здания №1 (администрат.-учебного корпуса)): реставрация крыши с заменой стропильной системы, устройство гидроизоля-ции цокольного этажа. Реконструкция существующего строения под современное испо-льзование (столовая), выполнение кирпичной кладки стен и перегородок, подведение наружных инженерных сетей к столовой, благоустрой-ство территории вокруг столовой.  Реконструкция учебного городка Морского колледжа (г.Санкт-Петербург, Б.Смоленс-кий пр, д.36): Выполнены работы по перекладке инженерных сетей, ограждение территории и благоустройство Учебного городка. Ведены в эксплуатацию здание бассейна(литерВ), учебно-тренировочный комплекс по борьбе с пожарами на судах. Завершаются работы по реконструкции здания общежития №1. Проектирование реконструкции учебных городков №2 (г.Санкт-Петербург, Заневский пр., д.5), №3.(г.Санкт-Петербург, Васильевс-кий остров, 21 лин  д.14).  Разработка обоснований инвестиций для дальнейшего проектирования и строительства.</t>
  </si>
  <si>
    <t>2.53.</t>
  </si>
  <si>
    <t>Результаты реализации мероприятий (строек и объектов)  в первом полугодии 2011 года в рамках 
федеральной целевой программы "Развитие транспортной системы России (2010-2015 годы)"</t>
  </si>
  <si>
    <t>За счет средств федерального бюджета:- выполнены подготовительные работы на рулежной дорожке – «В» (РД -"В") на площади 8031куб. м;
- выполнено  искусственное  покрытие участка ПОЖ-2 на площади 500 кв. м; 
За счет внебюджетных источников: Отреконструировано 5200 кв.м здания аэровокзала, терминала Т-1, выполнены СМР по терминалу Т-2 на площади 5100 кв. м, введены в эксплуатацию : 
-производственные площади фабрики бортового питания-428 кв.м; 
-складские площади фабрики бортового питания-102 кв.м;</t>
  </si>
  <si>
    <t>За счет внебюджетных средств:Реконструкция и расширение Терминала-2 в ОАО "МАШ", строительство комплекса отчистных сооружений бытовых сточных вод ОАО "МАШ" в секторе Ш-1, установка резервных дизельгенераторных установок, реконструкция котельной и мазутонасосного хозяйства котельной в Шереметьево-2</t>
  </si>
  <si>
    <t>За счет средств федерального бюджета :1. Выполнение земляных работ - 94 698,00 куб м;
2. Устройство цементобетонного покрытия на взлетно-посадочной полосе №1 И №2 (перекрестие) - 10 504,00 кв.м;
3. Устройство асфальтобетонного покрытия обочин и отмосток на рулежной дорожке РД-20 - 8 657,00 кв.м;</t>
  </si>
  <si>
    <t>2.61.</t>
  </si>
  <si>
    <t>2.62.</t>
  </si>
  <si>
    <t>Объекты строительства и реконструкции федеральных автомобильных дорог, включая проектные работы</t>
  </si>
  <si>
    <t>1</t>
  </si>
  <si>
    <t>2</t>
  </si>
  <si>
    <t>3</t>
  </si>
  <si>
    <t>4</t>
  </si>
  <si>
    <t>5</t>
  </si>
  <si>
    <t>6</t>
  </si>
  <si>
    <t>7</t>
  </si>
  <si>
    <t>8</t>
  </si>
  <si>
    <t>9</t>
  </si>
  <si>
    <t>Федеральное государственное учреждение "Управление федеральных автомобильных  дорог по Краснодарскому краю Федерального дорожного агентства", г.Краснодар</t>
  </si>
  <si>
    <t>10</t>
  </si>
  <si>
    <t>Строительство, реконструкция подпорных стенок на автомобильной дороге А-147 Джубга - Сочи - граница с Республикой Абхазия, Краснодарский край (ПИР)</t>
  </si>
  <si>
    <t>11</t>
  </si>
  <si>
    <t>Реконструкция моста через лог на км 22+216 автомобильной дороги А-147 Джубга - Сочи - граница с Республикой Абхазия, Краснодарский край (ПИР)</t>
  </si>
  <si>
    <t>12</t>
  </si>
  <si>
    <t>Реконструкция моста через ручей на км 86+123  автомобильной дороги А-147 Джубга - Сочи - граница с Республикой Абхазия, Краснодарский край (ПИР)</t>
  </si>
  <si>
    <t>13</t>
  </si>
  <si>
    <t>Реконструкция моста через р. Чухук на  км 120+941  автомобильной дороги А-147 Джубга - Сочи - граница с Республикой Абхазия, Краснодарский край (ПИР)</t>
  </si>
  <si>
    <t>14</t>
  </si>
  <si>
    <t>Реконструкция моста через р. Хаджипсе на  км 140+349  автомобильной дороги А-147 Джубга - Сочи - граница с Республикой Абхазия, Краснодарский край (ПИР)</t>
  </si>
  <si>
    <t>15</t>
  </si>
  <si>
    <t>Реконструкция моста через реку Мзымта на км 206+728 автомобильной дороги А-147 Джубга - Сочи - граница с Республикой Абхазия, Краснодарский край (ПИР)</t>
  </si>
  <si>
    <t>Федеральное государственное учреждение "Дирекция по строительству и реконструкции автомобильных дорог Черноморского побережья Федерального дорожного агентства", г. Сочи</t>
  </si>
  <si>
    <t>16</t>
  </si>
  <si>
    <t>Строительство автомобильной дороги М-27 Джубга - Сочи  до границы с Республикой Грузия (на Тбилиси, Баку) на участке обхода г. Туапсе км 50 - км 72, Краснодарский край (ПИР)</t>
  </si>
  <si>
    <t>17</t>
  </si>
  <si>
    <t>18</t>
  </si>
  <si>
    <t>19</t>
  </si>
  <si>
    <t>20</t>
  </si>
  <si>
    <t>21</t>
  </si>
  <si>
    <t>22</t>
  </si>
  <si>
    <t>23</t>
  </si>
  <si>
    <t>24</t>
  </si>
  <si>
    <t>25</t>
  </si>
  <si>
    <t>26</t>
  </si>
  <si>
    <t>27</t>
  </si>
  <si>
    <t>28</t>
  </si>
  <si>
    <t>Федеральное государственное учреждение "Управление автомобильной магистрали Москва - Харьков Федерального дорожного агентства", г.Орел</t>
  </si>
  <si>
    <t>29</t>
  </si>
  <si>
    <t>Реконструкция автомобильной дороги М-2 "Крым" Москва - Тула - Орел - Курск - Белгород - граница с Украиной км 342+000 - км 344+750, Орловская область (ПИР)</t>
  </si>
  <si>
    <t>30</t>
  </si>
  <si>
    <t>Реконструкция автомобильной дороги М-2 "Крым" Москва - Тула - Орел - Курск - Белгород - граница с Украиной км 501+000 - км 511+000, Курская область (ПИР)</t>
  </si>
  <si>
    <t>31</t>
  </si>
  <si>
    <t>Строительство обхода г. Плавск на участке км 242+000-км 254+000 М-2 "Крым" Москва - Тула - Орел - Курск - Белгород - граница с Украиной, Тульская область (ПИР)</t>
  </si>
  <si>
    <t>32</t>
  </si>
  <si>
    <t>Строительство обхода п.г.т. Чернь на участке км 278+000-км 292 +000 автомобильной дороги М-2 "Крым" Москва - Тула - Орел - Курск - Белгород - граница с Украиной, Тульская область (ПИР)</t>
  </si>
  <si>
    <t>33</t>
  </si>
  <si>
    <t>Строительство соединительной автомобильной дороги М-2 "Крым" Москва - Тула - Орел - Курск - Белгород - граница с Украиной с автомобильной дорогой А-141 Орел-Брянск до магистрали "Укрвина" (I пусковой комплекс), Орловская область (ПИР)</t>
  </si>
  <si>
    <t>34</t>
  </si>
  <si>
    <t>35</t>
  </si>
  <si>
    <t xml:space="preserve">Реконструкция автомобильной дороги  М-9 "Балтия" - от Москвы через Волоколамск до границы с Латвийской Республикой (на Ригу) на участке 17+910 - км 83+068, Московская область, этап I строительства км 17+910 - км 50+016 </t>
  </si>
  <si>
    <t>Федеральное государственное учреждение "Федеральное управление автомобильных дорог "Центральная Россия" Федерального дорожного агентства", г.Москва</t>
  </si>
  <si>
    <t>36</t>
  </si>
  <si>
    <t>Строительство, реконструкция автомобильной дороги А-104 Москва - Дмитров - Дубна км 23 - км 80, Московская область (ПИР)</t>
  </si>
  <si>
    <t>37</t>
  </si>
  <si>
    <t>38</t>
  </si>
  <si>
    <t>Проведение инженерных изысканий для реконструкции автомобильной дороги А-103 "Щелковское шоссе" Москва - Щелково - авомобильна дорога А-107 "Московское малое кольцо" на участке от МКАД до пересечения с ММК и подъездом к г. Щелково и Звездный городок, Московская область (ПИР)</t>
  </si>
  <si>
    <t>39</t>
  </si>
  <si>
    <t>40</t>
  </si>
  <si>
    <t>41</t>
  </si>
  <si>
    <t>42</t>
  </si>
  <si>
    <t>43</t>
  </si>
  <si>
    <t>44</t>
  </si>
  <si>
    <t>45</t>
  </si>
  <si>
    <t>Строительство путепровода на автомобильной дороге Московское малое кольцо через Икшу, Ногинск, Бронницы, Голицыно, Истру на км 2 участка от Киевского шоссе до Минского шоссе, Московская область (ПИР)</t>
  </si>
  <si>
    <t>46</t>
  </si>
  <si>
    <t>Строительство путепровода на км 15+800 автомобильной дороги  Московское малое кольцо через Икшу, Ногинск, Бронницы, Голицыно, Истру  (Егорьевско-Рязанское  шоссе), Московская область (ПИР)</t>
  </si>
  <si>
    <t>47</t>
  </si>
  <si>
    <t>48</t>
  </si>
  <si>
    <t>49</t>
  </si>
  <si>
    <t>50</t>
  </si>
  <si>
    <t>51</t>
  </si>
  <si>
    <t xml:space="preserve">Строительство путепровода на км 17+460 автомобильной дороги Московское большое кольцо через Дмитров, Сергиев Посад, Орехово-Зуево, Воскресенск, Михнево, Балабаново, Рузу, Клин (Горьковско-Егорьевское шоссе) , Московская область (ПИР) </t>
  </si>
  <si>
    <t>52</t>
  </si>
  <si>
    <t>53</t>
  </si>
  <si>
    <t>54</t>
  </si>
  <si>
    <t>55</t>
  </si>
  <si>
    <t>Федеральное государственное учреждение "Межрегиональная дирекция по дорожному строительству в Центральном регионе России Федерального дорожного агентства", г.Москва</t>
  </si>
  <si>
    <t>56</t>
  </si>
  <si>
    <t>Строительство автомобильной дороги М-8 "Холмогоры" Москва - Ярославль - Вологда - Архангельск на участке км 115 - км 135, Владимирская область, Ярославская область (ПИР)</t>
  </si>
  <si>
    <t>57</t>
  </si>
  <si>
    <t>58</t>
  </si>
  <si>
    <t>59</t>
  </si>
  <si>
    <t>60</t>
  </si>
  <si>
    <t>61</t>
  </si>
  <si>
    <t>62</t>
  </si>
  <si>
    <t>Федеральное государственное учреждение "Федеральное управление автомобильных дорог "Северо-Запад" имени Н.В.Смирнова Федерального дорожного агентства", г.Санкт-Петербург</t>
  </si>
  <si>
    <t>63</t>
  </si>
  <si>
    <t>Реконструкция автомобильной дороги А-180 "Нарва" Санкт-Петербург - граница с Эстонской Республикой на участке км 31+440 - км 54+365, Ленинградская область (ПИР)</t>
  </si>
  <si>
    <t>Федеральное государственное учреждение "Управление автомобильной магистрали Москва - Архангельск Федерального дорожного агентства", г.Вологда</t>
  </si>
  <si>
    <t>64</t>
  </si>
  <si>
    <t>Реконструкция автомобильной дороги А-114 Вологда - Тихвин - автомобильная дорога Р-21 "Кола" на участке км 115+400 - км 123+800 в Вологодской области (ПИР)</t>
  </si>
  <si>
    <t>65</t>
  </si>
  <si>
    <t>66</t>
  </si>
  <si>
    <t xml:space="preserve">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участке км 1067 - км 1075, Мурманская область </t>
  </si>
  <si>
    <t>67</t>
  </si>
  <si>
    <t>68</t>
  </si>
  <si>
    <t>69</t>
  </si>
  <si>
    <t>70</t>
  </si>
  <si>
    <t>Реконструкция автомобильной дороги Р-23 Санкт-Петербург - Псков - Пустошка - Невель - граница с Республикой Белоруссия на участке км 54+000 - км 75+000, Ленинградская область (ПИР)</t>
  </si>
  <si>
    <t>71</t>
  </si>
  <si>
    <t>72</t>
  </si>
  <si>
    <t>73</t>
  </si>
  <si>
    <t>Федеральное государственное  учреждение "Управление автомобильной магистрали Москва - Санкт-Петербург Федерального дорожного агентства", г.Тверь</t>
  </si>
  <si>
    <t>74</t>
  </si>
  <si>
    <t>Реконструкция мостового перехода через реку Волга на км 176 (II очередь) автомобильной дороги М-10 "Россия" Москва - Тверь - Великий Новгород - Санкт-Петербург, Тверская область (ПИР)</t>
  </si>
  <si>
    <t>75</t>
  </si>
  <si>
    <t>Реконструкция автомобильной дороги М-10 "Россия" - от Москвы через Тверь, Новгород до Санкт-Петербурга на участке км 231+000 - км 246+000, Тверская область (ПИР)</t>
  </si>
  <si>
    <t>76</t>
  </si>
  <si>
    <t>77</t>
  </si>
  <si>
    <t>78</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</si>
  <si>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Московское малое кольцо через Икшу, Ногинск, Бронницы, Голицыно, Истру на участках н.п.Подосенки км 1+300-км 1+650, н.п. Митрополье км 22+300-км 23+540 (участок от Дмитровского шоссе до Ярославского шоссе), Московская область </t>
  </si>
  <si>
    <t xml:space="preserve">Строительство надземного пешеходного перехода на км 3+000 автомобильной дороги Ильинское шоссе (со спецподъездами), Московская область </t>
  </si>
  <si>
    <t xml:space="preserve">Строительство надземного пешеходного перехода на км 63+200 автомобильной дороги М-3 "Украина" - от Москвы через Калугу, Брянск до границы с Украиной (на Киев), Московская область </t>
  </si>
  <si>
    <t xml:space="preserve">Строительство надземного пешеходного перехода на км 18+750 автомобильной дороги Московское большое кольцо через Дмитров, Сергиев Посад, Орехово-Зуево, Воскресенск, Михнево, Балабаново, Рузу, Клин (с подъездом к государственному комплексу "Таруса" и проездами по его территории) участок от Горьковского шоссе до Егорьевского шоссе, Московская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</si>
  <si>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Московское малое кольцо через Икшу, Ногинск, Бронницы, Голицыно, Истру на участках н.п. Голицыно км 0+200 - км 2+000, н.п. Малые Вяземы км 2+700 - км 3+400 (участок от Минского шоссе до Можайского шоссе), Московская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</si>
  <si>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Московское малое кольцо через Икшу, Ногинск, Бронницы, Голицыно, Истру на участках н.п. Селятино км 0+000 - км 1+950, н.п. Петровское км 1+950 - км 3+290, н.п. Юшково км 3+350 - км 4+680, н.п. Калининец км 5+500 - км 7+100, н.п. Кобяково км 9+350 - км 10+600 (участок от Киевского шоссе до Минского шоссе), Московская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</si>
  <si>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на участке км 142+500 - км 159+675, Московская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</si>
  <si>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Рублево-Успенское шоссе на участках км 25+550 - км 29+615, подъезд к с. Барвиха км 0+480 - км 8+057, Московская область </t>
  </si>
  <si>
    <t xml:space="preserve">Федеральное государственное учреждение "Управление автомобильной магистрали Санкт-Петербург - Мурманск Федерального дорожного агентства"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</si>
  <si>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участке км 461+370 - км 463+905 (н.п. Янишполе), Республика Карелия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</si>
  <si>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участке км 1383+750 - км 1388+450 (н.п. Кола), Мурманская область </t>
  </si>
  <si>
    <t xml:space="preserve">Строительство (устройство) искусственного электроосвещения на автомобильной дороге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участке км 1104+600 - км 1107+850, Мурманская область </t>
  </si>
  <si>
    <t xml:space="preserve">Устройство искусственного электроосвещения на автомобильной дороге М-29 "Кавказ" - из Краснодара (от Павловской) через Грозный, Махачкалу до границы с Азербайджанской Республикой (на Баку) на участках км 46+160 - км 46+450, км 49+650 - км 49+750, км 98+450 - км 98+850, км 143+625 - км 144+048 в Краснодарском крае </t>
  </si>
  <si>
    <t xml:space="preserve">Расходы на мероприятия по повышению обустройства автомобильных дорог федерального значения. Устройство искусственного электроосвещения на автомобильной дороге М-4 "Дон" - от Москвы через Воронеж, Ростов-на Дону, Краснодар до Новороссийска. Подъезд к г. Краснодар на участке км 0+000 - км 17+870 в Краснодарском крае </t>
  </si>
  <si>
    <t xml:space="preserve">Устройство укрепительных сооружений на автодороге М-27 "Джубга - Сочи" до границы с Республикой Грузия (на Тбилиси, Баку) на участках км 145+800, км 146+750, Краснодарский край </t>
  </si>
  <si>
    <t xml:space="preserve">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1+000 автомобильной дороги М-25 Новороссийск - Керченский пролив (на Симферополь), Краснодарский край </t>
  </si>
  <si>
    <t xml:space="preserve">Устройство искусственного электроосвещения на автомобильной дороге "Адлер - Красная Поляна" на участках: км 2+120 - км 2+760, км 4+500 - км 5+680, км 5+720 - км 10+895, км 11+260 - км 12+095, км 21+505 - км 22+750, км 35+700 - км 37+475, Краснодарский край </t>
  </si>
  <si>
    <t xml:space="preserve">Устройство искусственного электроосвещения на автомобильной дороге М-27 Джубга - Сочи до границы с Республикой Грузия (на Тбилиси, Баку) на участке км 167+712 - км 170+230 п. Шаумяновка, Краснодарский край </t>
  </si>
  <si>
    <t xml:space="preserve">Устройство искусственного электроосвещения на автомобильной дороге М-29 "Кавказ" - из Краснодара (от Павловской) через Грозный, Махачкалу до границы с Азербайджанской Республикой (на Баку). Подъезд к г. Майкопу на участках км 8+100 - км 8+200, км 18+606 - км 20+606, км 23+108 - км 24+208, км 45+351 - км 47+231 в Краснодарском крае </t>
  </si>
  <si>
    <t xml:space="preserve">Строительство пешеходного перехода в разных уровнях на км 185+610, км 186+270, км 203 +500 автомобильной дороги М-27 Джубга - Сочи до границы с Республикой Грузия, Краснодарский край. Пешеходный переход на км 186+270 автомобильной дороги М-27 Джубга - Сочи </t>
  </si>
  <si>
    <t xml:space="preserve">Строительство пешеходного перехода в разных уровнях на км 185+610, км 186+270, км 203 +500 автомобильной дороги М-27 Джубга - Сочи до границы с Республикой Грузия, Краснодарский край. Пешеходный переход на км 203+500 автомобильной дороги М-27 Джубга - Сочи </t>
  </si>
  <si>
    <t xml:space="preserve">Строительство пешеходного перехода в разных уровнях на км 185+610 автомобильной дороги М-27 Джубга - Сочи до границы с Республикой Грузия, Краснодарский край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</si>
  <si>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Краснодар - Новороссийск (до Верхнебаканского) на участках км 0+000 - км 18+900, км 30+500 - км 63+495, км 69+200 - км 82+700, км 103+400 - км 122+990, км 130+470 - км 140+357 в Краснодарском крае </t>
  </si>
  <si>
    <t xml:space="preserve">Расходы на мероприятия по повышению уровня обустройства автомобильных дорог федерального значения. Строительство подземного пешеходного перехода на км 94+000 автомобильной дороги М-29 "Кавказ" - из Краснодара (от Павловской) через Грозный, Махачкалу до границы с Азербайджанской Республикой (на Баку), Краснодарский край </t>
  </si>
  <si>
    <t xml:space="preserve">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21+000 автомобильной дороги М-27     Джубга - Сочи до границы с Республикой Грузия (на Тбилиси, Баку), Краснодарский край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</si>
  <si>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М-25 Новороссийск - Керченский пролив (на Симферополь) на участках км 20+866 - км 21+456, км 27+845 - км 30+090, км 34+815 - км 35+682, км 37+950 - км 39+235, км 39+334 - км 39+844, км 47+003 - км 47+426, км 48+250 - км 49+995, км 63+907 - км 66+328, км 73+281 - км 74+281, км 79+917 - км 81+550, км 120+128 - км 120+508, км 124+510 - км 125+455, км 134+103 - км 134+486, транспортной развязки на км 42+000 - км 43+000 в Краснодарском крае </t>
  </si>
  <si>
    <t xml:space="preserve">Федеральное государственное учреждение "Федеральное управление автомобильных дорог "Северный Кавказ" Федерального дорожного агентства", г. Ростов-на-Дону </t>
  </si>
  <si>
    <t xml:space="preserve">Расходы на мероприятия по повышению уровня обустройства автомобильных дорог федерального значения. Установка осевого барьерного ограждения на автомобильной дороге   М-23 Ростов-на-Дону - Таганрог до границы с Украиной (на Харьков, Одессу) на участке км 7+800 - км 24+000, Ростовская область </t>
  </si>
  <si>
    <t xml:space="preserve">Федеральное государственное учреждение "Управление федеральных автомобильных дорог на территории Карачаево-Черкесской Республики Федерального дорожного агентства" </t>
  </si>
  <si>
    <t xml:space="preserve">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13+535 (км 79+135), км 14+082 (км 79+682) автомобильной дороги А-155 Черкесск - Домбай до границы с Республикой Грузия, Карачаево-Черкесская Республика </t>
  </si>
  <si>
    <t xml:space="preserve">Устройство искусственного электроосвещения на автомобильной дороге А-155 Черкесск - Домбай до границы с Республикой Грузия км 38+191 - км 41+820 (км 103+791 - км 107+420) н.п.Кумыш, Карачаево-Черкесская Республика </t>
  </si>
  <si>
    <t xml:space="preserve">Устройство искусственного электроосвещения на автомобильной дороге А-155 Черкесск - Домбай до границы с Республикой Грузия км 50+819 - км 57+514 (км 116+419 - км 123+114) г. Карачаевск, Карачаево-Черкесская Республика </t>
  </si>
  <si>
    <t xml:space="preserve">Устройство искусственного электроосвещения на автомобильной дороге А-155 Черкесск - Домбай до границы с Республикой Грузия км 47+500 - км 50+819 (км 113+100 - км 116+419) н.п.Коста-Хетагурова, Карачаево-Черкесская Республика </t>
  </si>
  <si>
    <t xml:space="preserve">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А-155 Черкесск - Домбай до границы с Республикой Грузия км 0+000 - км 119+400 (км 65+600 - км 185+000), Карачаево-Черкесская Республика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</si>
  <si>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участке подъезда к международному центру отдыха "Архыз" от автомобильной дороги А-155 Черкесск - Домбай км 33+270 - км 37+540 ст. Кардоникская, Карачаево-Черкесская Республика </t>
  </si>
  <si>
    <t xml:space="preserve">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35+050 автомобильной дороги А-157 Минеральные Воды (аэропорт) - Кисловодск, Ставропольский край </t>
  </si>
  <si>
    <t xml:space="preserve">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"Вятка" - от Чебоксар через плотину Чебоксарской ГЭС на Йошкар-Олу, Киров до Сыктывкара на участке км 502+422 - км 772+000 в Республике Коми </t>
  </si>
  <si>
    <t xml:space="preserve">Строительство надземных пешеходных переходов на км 8+850, км 10+200 автомобильной дороги "Вятка" - от Чебоксар через плотину Чебоксарской ГЭС на Йошкар-Олу, Киров до Сыктывкара, Чувашская Республика </t>
  </si>
  <si>
    <t xml:space="preserve">Расходы на мероприятия по повышению уровня обустройства автомобильных дорог федерального значения. Установка осевого барьерного ограждения на автомобильной дороге "Вятка" - от Чебоксар через плотину Чебоксарской ГЭС на Йошкар-Олу, Киров до Сыктывкара на участке км 8+080 - км 11+200, Чувашская Республика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</si>
  <si>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от Москвы через Рязань, Пензу, Самару, Уфу до Челябинска на участках км 160+639 - км 161+422 с.Срезнево, км 162+902 - км 166+134 с.Высокое, км 179+000 - км 198+500 г.Рязань, Рязанская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</si>
  <si>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на участках км 264+869 - км 265+230 с. Фролово, км 292+382 - км 292+940 с. Авдотьинка, км 168+687 - км 169+671 с. Зеленинские Дворики, км 350+219 - км 356+643 г. Шацк, км 314+121 - км 314+927 с. Глебово, км 375+756 - км 376+905 с. Кучасьево, Рязанская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</si>
  <si>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на участках км 244+700 - км 246+034 с. Заречье, км 317+715 - км 318+520 с. Васино, Рязанская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</si>
  <si>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на участках км 450+788 - км 455+118 с.Новые Выселки, км 455+118 - км 456+699 с.Каргал, Республика Мордовия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</si>
  <si>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на участках км 438+100 - км 442+950 р.п.Зубова Поляна, км 443+741 - км 445+938 с.Аким Сергеевка, км 457+421 - км 458+033 с.Зарубкино, Республика Мордовия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</si>
  <si>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Казань - Оренбург на участке км 503+450 - км 506+000 с.Пономаревка, Оренбургская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</si>
  <si>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на участках км 610+620 - км 613+406 с.Рамзай, км 648+780 - км 650+550 с.Чемодановка, км 651+667 - км 653+849 с.Кижеватово, км 553+050 - км 555+820 с.Вирга, км 574+380 - км  577+635 с.Подгорное, Пензенская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</si>
  <si>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на участках км 701+104 - км 701+493 (путепровод через железную дорогу), км 703+407 - км 703+939 (мост через р. Сура), км 708+358 - км 716+150 (транспортная развязка, мост через р. Кадада), Пензенская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</si>
  <si>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на участках км 934+210 - км 935+530 с. Переволоки, км 923+100 - км 925+060 с. Печерск, км 952+985 - км 954+430 с. Валы, Самарская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</si>
  <si>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на участке км 833+890 - км 838+145 с.Новоспасское, Ульяновская область </t>
  </si>
  <si>
    <t xml:space="preserve">Федеральное государственное учреждение «Управление федеральных автомобильных дорог "Южный Урал" Федерального дорожного агентства», г. Челябинск </t>
  </si>
  <si>
    <t xml:space="preserve">Строительство надземного пешеходного перехода на км 17+985 автомобильной дороги М-5 "Урал" - от Москвы через Рязань, Пензу, Самару, Уфу до Челябинска. Подъезд к городу Екатеринбургу, Челябинская область </t>
  </si>
  <si>
    <t xml:space="preserve">Строительство надземного пешеходного перехода на км 25+382 автомобильной дороги М-51 "Байкал" от Челябинска через Курган, Омск, Новосибирск, Кемерово, Красноярск, Иркутск, Улан-Удэ до Читы, Челябинская область </t>
  </si>
  <si>
    <t xml:space="preserve">Строительство надземного пешеходного перехода на км 87+431 автомобильной дороги М-36 Челябинск-Троицк до границы с Республикой Казахстан (на Кустанай, Караганду, Балхаш, Алма-Ату), Челябинская область </t>
  </si>
  <si>
    <t xml:space="preserve">Устройство искусственного электроосвещения на автомобильной дороге М-53 "Байкал" - от Челябинска через Курган, Омск, Новосибирск, Кемерово, Красноярск, Иркутск, Улан-Удэ до Читы км 18+900 - км 19+400 п.Юбилейный, км 20+281 - км 20+823 с.Мочище, км 33+800 - км 35+700 с.Сокур, км 82+500 - км 83+500 с.Вороново, км 117+000 - км 118+000 с.Чахлово, Новосибирская область </t>
  </si>
  <si>
    <t xml:space="preserve">Строительство надземного пешеходного перехода на км 36+580 автомобильной дороги  М-52 "Чуйский тракт" - от Новосибирска через Бийск до границы с Монголией, Новосибирская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</si>
  <si>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"Колыма" - строящаяся дорога от Якутска до Магадана на участке км 2013+000 - км 2015+000 г. Магадан, Магаданская область </t>
  </si>
  <si>
    <t xml:space="preserve">Федеральное государственное учреждение "Управление федеральных дорог на территории Забайкальского края Федерального дорожного агентства", г.Чита </t>
  </si>
  <si>
    <t xml:space="preserve">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937+599 - км 1028+410, Забайкальский край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</si>
  <si>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М-55 "Байкал"  от Челябинска через Курган, Омск, Новосибирск, Кемерово, Красноярск, Иркутск, Улан-Удэ до Читы на участке км 1048+500 - 1050+500 н.п. Лесной Городок, Забайкальский край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</si>
  <si>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А-166 Чита - Забайкальск до границы с Китайской Народной Республикой на участке км 51+000 - 56+300 н.п. Маккавеево, Забайкальский край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</si>
  <si>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А-166 Чита -Забайкальск до границы с Китайской Народной Республикой на участке км 375+000 - 380+000 н.п. Борзя, Забайкальский край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</si>
  <si>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А-166 Чита -Забайкальск до границы с Китайской Народной Республикой на участке км 39+400 - 45+500 н.п. Новокручининский, Забайкальский край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</si>
  <si>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А-166 Чита -Забайкальск до границы с Китайской Народной Республикой на участке км 151+800 - 156+500 н.п. Агинское, Забайкальский край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</si>
  <si>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А-166 Чита -Забайкальск до границы с Китайской Народной Республикой на участке км 16+500 - 20+000 н.п. Атамановка, Забайкальский край </t>
  </si>
  <si>
    <t xml:space="preserve">Строительство и реконструкция автомобильной дороги М-21 Волгоград - Каменск - Шахтинский до границы с Украиной (на Днепропетровск, Кишинев) </t>
  </si>
  <si>
    <t xml:space="preserve">Реконструкция автомобильной дороги  М-32 Самара - Большая Черниговка до границы с Республикой Казахстан (на Уральск, Актюбинск, Кзыл-Орду, Чимкент) </t>
  </si>
  <si>
    <t xml:space="preserve">Реконструкция участков автомобильной дороги 1Р 351 Екатеринбург- Тюмень </t>
  </si>
  <si>
    <t>Реконструкция путепровода через Транссибирскую железную дорогу на км 45+702 автомобильной дороги 1Р 351 Екатеринбург - Тюмень  (с разборкой старого путепровода), Свердловская область (ПИР)</t>
  </si>
  <si>
    <t>Реконструкция автомобильной дороги 1Р 351 Екатеринбург - Тюмень на участке км 148+900 - км 168+000 (Камышлов - граница Тюменской области), Свердловская область (ПИР)</t>
  </si>
  <si>
    <t xml:space="preserve">Реконструкция участков автомобильной дороги Уфа - Оренбург и западный обход г.Уфы </t>
  </si>
  <si>
    <t>Проведение инженерных изысканий для обоснования создания ряда новых международных автодорожных маршрутов от западных границ Российской Федерации в направлении регионов Приволжского, Уральского и Сибирского федеральных округов и государств - участников Содружества Независимых Государств (ПИР)</t>
  </si>
  <si>
    <t xml:space="preserve">Реконструкция участков автомобильной дороги Астрахань - Кочубей  - Кизляр - Махачкала  </t>
  </si>
  <si>
    <t>Реконструкция автомобильной дороги Астрахань - Кочубей - Кизляр - Махачкала на участке км 417+000 - км 430+000, Республика Дагестан  (ПИР)</t>
  </si>
  <si>
    <t xml:space="preserve">Реконструкция участков автомобильной дороги М-19 Новошахтинск - Майский (из Киева через Полтаву, Харьков) от границы с Украиной до магистрали "Дон" </t>
  </si>
  <si>
    <t xml:space="preserve">Реконструкция участков автомобильной дороги Новороссийск - Керченский пролив (на Симферополь) </t>
  </si>
  <si>
    <t xml:space="preserve">Расходы на мероприятия по развитию надзорно-контрольной деятельности в области дорожного хозяйства </t>
  </si>
  <si>
    <t>Проектно-изыскательские  работы по оснащению категорированных объектов средствами обеспечения транспортной безопасности (ПИР)</t>
  </si>
  <si>
    <t xml:space="preserve">Оснащение категорированных объектов средствами обеспечения транспортной безопасности </t>
  </si>
  <si>
    <t xml:space="preserve">МЕЖБЮДЖЕТНЫЕ СУБСИДИИ, ВСЕГО: </t>
  </si>
  <si>
    <t>3.1</t>
  </si>
  <si>
    <t>3.2</t>
  </si>
  <si>
    <t>3.3</t>
  </si>
  <si>
    <t xml:space="preserve">   I этап:</t>
  </si>
  <si>
    <t xml:space="preserve">       строительство</t>
  </si>
  <si>
    <t xml:space="preserve">   II этап:</t>
  </si>
  <si>
    <t xml:space="preserve">       проектные работы</t>
  </si>
  <si>
    <t xml:space="preserve">   III этап:</t>
  </si>
  <si>
    <t>Реконструкция объектов автономного энергосбережения гидротехнических сооружений (ПС-231 "Икша-1"</t>
  </si>
  <si>
    <t>Реконструкция открытого распределительного устройства ОРУ 110 кВ ГЭС-191</t>
  </si>
  <si>
    <t>Реконструкция ведомственной технологической связи Московского бассейна</t>
  </si>
  <si>
    <t>ФГУ "Беломорско-Онежское ГБУВПиС",                                 г. Медвежьегорск, Карелия</t>
  </si>
  <si>
    <t>ФГУ "Волго-Балтийское ГБУВПиС", г. Санкт-Петербург</t>
  </si>
  <si>
    <t>Волго-Балтийский водный путь,                                                г. Санкт-Петербург</t>
  </si>
  <si>
    <t>Реконструкция автономного энергосбережения шлюзов Северного склона</t>
  </si>
  <si>
    <t>Расширение судоходной трассы  р. Сквирит и Камышовой отмели</t>
  </si>
  <si>
    <t xml:space="preserve">Вторая очередь комплекса работ по реконструкции
 отдельных элементов Верхне-Свирского шлюзов </t>
  </si>
  <si>
    <t>Этап № 5 "Реконструкция отдельных лимитирующих участков по трассе ГБУ "Волго-Балт". Пусковой комплекс № 1 "Реконструкция участка устья р. Вытегры (892-895)". Пусковой комплекс № 2 "Реконструкция водных путей р. Свирь"</t>
  </si>
  <si>
    <t>Этап № 9 "Реконструкция материального склада и причальной стенки на Новоладожском Канале"</t>
  </si>
  <si>
    <t>Этап № 10 "Реконструкция Ковжской плотины"</t>
  </si>
  <si>
    <t xml:space="preserve">  III этап:</t>
  </si>
  <si>
    <t xml:space="preserve">Разработка и реализация комплексного проекта реконструкции гидротехнических сооружений водных путей Волжского бассейна </t>
  </si>
  <si>
    <t xml:space="preserve">  II этап:</t>
  </si>
  <si>
    <t>Выполнены проектно-изыскательские работы по реконструкции Саралевского водного узла (проект строительства нового судового хода)</t>
  </si>
  <si>
    <t xml:space="preserve">  I этап:</t>
  </si>
  <si>
    <t xml:space="preserve">"Реконструкция Самарского шлюза. Ремонтные двустворчатые ворота нижней головы шлюзов            № 21-24"
      </t>
  </si>
  <si>
    <t>Реконструкция затворов наполнения-опорожнения Чайковского шлюза</t>
  </si>
  <si>
    <t xml:space="preserve">Чайковский шлюз, реконструкция аварийно-эксплуатационных ворот верхней головы </t>
  </si>
  <si>
    <t xml:space="preserve"> Аварийно-восстановительные работы на Пермском шлюзе
</t>
  </si>
  <si>
    <t xml:space="preserve">    Реконструкция шпунтовых стен, днищ камер</t>
  </si>
  <si>
    <t xml:space="preserve">        строительство</t>
  </si>
  <si>
    <t xml:space="preserve">   второй этап реконструкции (реконструкция    подходного канала и ворот)</t>
  </si>
  <si>
    <t>Реконструкция аэропортового комплекса "Талаги" (г. Архангельск)</t>
  </si>
  <si>
    <t>Реконструкция аэропортового комплекса (г. Мурманск)</t>
  </si>
  <si>
    <t>Реконструкция аэропортового комплекса (г. Казань) (проектные работы)</t>
  </si>
  <si>
    <t>Реконструкция аэропортового комплекса "Рощино" (г. Тюмень)</t>
  </si>
  <si>
    <t>Реконструкция аэропортового комплекса (г. Абакан)</t>
  </si>
  <si>
    <t>Реконструкция ИВПП-2 аэропорта Якутск (II очередь строительства), Республика Саха (Якутия)</t>
  </si>
  <si>
    <t>Реконструкция и развитие аэродрома аэропорта Краснодар, Краснодарский край</t>
  </si>
  <si>
    <t>Реконструкция инженерных сооружений аэропортового комплекса "Уйташ" (г. Махачкала)</t>
  </si>
  <si>
    <t>Реконструкция аэропортового комплекса (г. Волгоград)</t>
  </si>
  <si>
    <t>Реконструкция аэропортового комплекса "Стригино" (г. Нижний Новгород)</t>
  </si>
  <si>
    <t>Реконструкция аэропортового комплекса (г. Уфа)</t>
  </si>
  <si>
    <t>Реконструкция аэродрома аэропорта г. Сочи (Адлер). 2-й этап строительства, Краснодарский край</t>
  </si>
  <si>
    <t>Реконструкция аэродрома аэропорта г. Сочи (Адлер). 3-й этап строительства, Краснодарский край</t>
  </si>
  <si>
    <t>Разработка проектной документации, прохождение экологической экспертизы</t>
  </si>
  <si>
    <t>Развитие аэропорта Геленджик-строительство взлетно-посадочной полосы, Краснодарский край</t>
  </si>
  <si>
    <t>Реконструкция аэропортового комплекса (г. Минеральные воды, Ставропольский край)</t>
  </si>
  <si>
    <t>Реконструкция аэропортового комплекса "Нариманово" (г. Астрахань)</t>
  </si>
  <si>
    <t>2.23.</t>
  </si>
  <si>
    <t>Реконструкция аэропортового комплекса "Ханская" (г. Майкоп)</t>
  </si>
  <si>
    <t>2.24.</t>
  </si>
  <si>
    <t>Реконструкция аэропортового комплекса (г. Липецк)</t>
  </si>
  <si>
    <t>2.25.</t>
  </si>
  <si>
    <t>Строительство аэропортового комплекса (г. Оренбург)</t>
  </si>
  <si>
    <t>Реконструкция аэропортового комплекса "Баратаевка" (г. Ульяновск)</t>
  </si>
  <si>
    <t>Строительство аэропортового комплекса "Центральный" (г. Саратов)</t>
  </si>
  <si>
    <t>Реконструкция аэропортового комплекса г Горно-Алтайска Республика Алтай</t>
  </si>
  <si>
    <t>Реконструкция аэропортового комплекса (г. Бийск, Алтайский край)</t>
  </si>
  <si>
    <t>Реконструкция аэропортового комплекса "Бегишево" (г. Нижнекамск, Республика Татарстан)</t>
  </si>
  <si>
    <t>Реконструкция аэропортового комплекса (г. Маган, Республика Саха (Якутия))</t>
  </si>
  <si>
    <t>Реконструкция инженерных сооружений аэропортового комплекса "Бесовец" (г. Петрозаводск, Республика Карелия)</t>
  </si>
  <si>
    <t>Реконструкция аэропортового комплекса (г. Саранск) I этап реконструкции. Расширение мест стоянок воздушных судов (проектные работы)</t>
  </si>
  <si>
    <t>Реконструкция аэропортового комплекса "Донское" (г. Тамбов)</t>
  </si>
  <si>
    <t>Реконструкция аэропортового комплекса (г. Ухта, Республика Коми)</t>
  </si>
  <si>
    <t>Реконструкция аэропортового комплекса (г. Ханты-Мансийск, Тюмеская область)</t>
  </si>
  <si>
    <t>Реконструкция аэропортового комплекса (г. Ямбург, Ямало-Ненецкий автономный округ)</t>
  </si>
  <si>
    <t>Реконструкция аэропортового комплекса (г. Усть-Нера, Республика Саха (Якутия))</t>
  </si>
  <si>
    <t>Реконструкция аэропортового комплекса (г. Жиганск, республика Саха (Якутия))</t>
  </si>
  <si>
    <t>Реконструкция аэропортового комплекса (г. Великий Устюг, Вологодская область)</t>
  </si>
  <si>
    <t>Реконструкция взлетно-посадочной полосы № 1, рулежных дорожек и мест стоянки самолетов в аэропорту Домодедово</t>
  </si>
  <si>
    <t>Реконструкция аэропортового комплекса "Кольцово" (г. Екатеринбург, Свердловская область)</t>
  </si>
  <si>
    <t>Реконструкция и модернизация международного аэропорта Курумоч (г. Самара)</t>
  </si>
  <si>
    <t>Строительство аэропортового комплекса "Южный" (г. Ростов-на-Дону)</t>
  </si>
  <si>
    <t>Реконструкция аэропортового комплекса "Новый" (г. Хабаровск)</t>
  </si>
  <si>
    <t>Развитие международного аэропорта Шереметьево, 1-я очередь реконструкции (2006-2009 годы)</t>
  </si>
  <si>
    <t>Реконструкция и развитие аэропорта Внуково. Аэродром, средства посадки, радионавигация и управления воздушным движением</t>
  </si>
  <si>
    <t>Обеспечение защиты авиатранспортной системы от актов незаконного вмешательства в ее деятельность</t>
  </si>
  <si>
    <t>Приобретение воздушных судов для учебных заведений</t>
  </si>
  <si>
    <t>Поставки тренажеров</t>
  </si>
  <si>
    <t>Реконструкция аэродрома (г. Бугуруслан, Оренбургская область)</t>
  </si>
  <si>
    <t>Реконструкция аэродрома Сасово, Рязанская область)</t>
  </si>
  <si>
    <t>Реконструкция второй летной зоны аэропорта "Домодедово" (проектные работы)</t>
  </si>
  <si>
    <t>Реконструкция (восстановление) аэродромных покрытий и замена (установка) ССО в аэропорту Уфа</t>
  </si>
  <si>
    <t>Реконструкция аэродрома аэропорта Горно-Алтайск с заменой светосигнального оборудования</t>
  </si>
  <si>
    <t>Аэропорт" Иркутск"- реконструкция искусственных покрытий ИВПП и РД (строительство)</t>
  </si>
  <si>
    <t>Реконструкция аэропортового комплекса "Богашево" (г. Томск) (проектные работы)</t>
  </si>
  <si>
    <t>Реконструкция и развитие аэропорта "Домодедово". Объекты федеральной собственности (первая и вторая очередь строительства) (проектные работы)</t>
  </si>
  <si>
    <t>Реконструкция аэродрома "Добрынское" (г. Владимир)</t>
  </si>
  <si>
    <t>Расходы общепрограммного характера по программе "Развитие транспортной системы России (2010-2015 годы)"</t>
  </si>
  <si>
    <t xml:space="preserve">Реконструкция и перепланировка административного здания по адресу  ул. Рождественка, д. 1, стр. 1
   проектные работы
 </t>
  </si>
  <si>
    <t>Информационно-аналитическая система регулирования на транспорте
   проектные работы</t>
  </si>
  <si>
    <t>приобретение объектов нематериальных активов</t>
  </si>
  <si>
    <t xml:space="preserve">Заместитель Министра транспорта 
Российской Федерации                                      _______________________ </t>
  </si>
  <si>
    <t>Строительство скоростных пассажирских судов (морское такси)</t>
  </si>
  <si>
    <t>Строительство пассажирских судов на 150 пассажиров для порта Сочи</t>
  </si>
  <si>
    <t xml:space="preserve">8 морских терминалов морского порта Сочи (Имеретинка,  Адлер, Кургородок, Хоста, Мацеста, Дагомыс, Лоо,  Лазаревское) </t>
  </si>
  <si>
    <t xml:space="preserve">Морской порт Сочи с береговой инфраструктурой с целью создания международного центра морских пассажирских и круизных перевозок </t>
  </si>
  <si>
    <t>Создание грузового района порта Сочи с созданием береговой инфраструктуры в устье р. Мзымта с дальнейшим перепрофилированием в инфраструктуру яхтинга</t>
  </si>
  <si>
    <t>Строительство линейного дизельного ледокола мощностью 25 МВт</t>
  </si>
  <si>
    <t>Развитие морского торгового порта  Усть-Луга</t>
  </si>
  <si>
    <t>Реконструкция причалов № 1 - 4 и дноуглубление акватории и подходного канала для развития угольного комплекса в порту Высоцк, Ленинградская область, г. Высоцк</t>
  </si>
  <si>
    <t>Формирование акватории южной и северной частей морского торгового порта Усть-Луга, включая операционную акваторию контейнерного терминала, Ленинградская область</t>
  </si>
  <si>
    <t>Строительство объектов федеральной собственности морского торгового порта Оля, Астраханская область</t>
  </si>
  <si>
    <t>Реконструкция объектов федеральной собственности в порту Петропавловск-Камчатский (укрепление сейсмоустойчивости), Камчатский край</t>
  </si>
  <si>
    <t>Реконструкция объектов инфраструктуры морского порта Санкт-Петербург (реконструкция акватории порта в районе Лесной гавани, Барочного, Восточного и Екатерингофского бассейнов, включая снос Кривой дамбы и реконструкцию причалов порта)</t>
  </si>
  <si>
    <t xml:space="preserve">Строительство объектов федеральной собственности в СпецМорНефтеПорте "Козьмино" </t>
  </si>
  <si>
    <t>Развитие объектов инфраструктуры морского порта Кавказ</t>
  </si>
  <si>
    <t>Строительство систем управления движением судов на подходах к морским портам Российской Федерации</t>
  </si>
  <si>
    <t>Реконструкция систем управления движением судов на подходах к морским портам Российской Федерации</t>
  </si>
  <si>
    <t>Реконструкция объектов Глобальной морской системы связи при бедствии и для обеспечения безопасности на подходах к морским портам Российской Федерации</t>
  </si>
  <si>
    <t>Строительство объектов Глобальной морской системы связи при бедствии и для обеспечения безопасности на подходах к морским портам Российской Федерации</t>
  </si>
  <si>
    <t>Оснащение объектов морского транспорта инженерно-техническими средствами обеспечения транспортной  безопасности</t>
  </si>
  <si>
    <t>Строительство многофункционального аварийно-спасательного судна мощностью 4 МВт</t>
  </si>
  <si>
    <t>Строительство многофункционального аварийно-спасательного судна мощностью 7 МВт</t>
  </si>
  <si>
    <t>Строительство морского водолазного судна</t>
  </si>
  <si>
    <t>Строительство рейдового водолазного катера</t>
  </si>
  <si>
    <t>Строительство спасательного катера-бонопостановщика</t>
  </si>
  <si>
    <t>Реконструкция причалов № 1,2,8 в морском порту Находка, Приморский край</t>
  </si>
  <si>
    <t>Реконструкция причала №8 приостановлена с 2004 г. по настоящее время. Инвестор отсутствует</t>
  </si>
  <si>
    <t>Строительство и реконструкция инфраструктуры в морском порту Ванино, Хабаровский край</t>
  </si>
  <si>
    <t>Нет данных</t>
  </si>
  <si>
    <t>Строительство и реконструкция инфраструктуры в морском порту Ванино, в бухте Мучке, Хабаровский край</t>
  </si>
  <si>
    <t>Реконструкция причалов №5-7 в порту Высоцк, Ленинградская область, г. Высоцк</t>
  </si>
  <si>
    <t>Реконструкция инфраструктуры порта Выборг, Ленинградская область</t>
  </si>
  <si>
    <t>Ведётся подготовка документов к открытию финансирования</t>
  </si>
  <si>
    <t>Строительство нового морского порта в г. Беломорске, Архангельская область</t>
  </si>
  <si>
    <t>Реконструкция автомобильной дороги М-5 "Урал" - от Москвы через Рязань, Пензу, Самару, Уфу до Челябинска на участке км 814+000 - км 835+000, Ульяновская область  (ПИР)</t>
  </si>
  <si>
    <t>Строительство транспортной развязки на км 974 автомобильной дороги М-5 "Урал" - от Москвы через Рязань, Пензу, Самару, Уфу до Челябинска, Самарская область (ПИР)</t>
  </si>
  <si>
    <t>Реконструкция автомобильной дороги М-5 "Урал" - от Москвы через Рязань, Пензу, Самару, Уфу до Челябинска на участке км 1280+000 - км 1300+000, Республика Башкортостан  (ПИР)</t>
  </si>
  <si>
    <t>Реконструкция автомобильной дороги М-5 "Урал" - от Москвы через Рязань, Пензу, Самару, Уфу до Челябинска на участке км 1360+000 - км 1375+000, Республика Башкортостан (ПИР)</t>
  </si>
  <si>
    <t>Реконструкция автомобильной дороги М-5 "Урал" - от Москвы через Рязань, Пензу, Самару, Уфу до Челябинска на участке км 1494+000 - км 1510+000, Республика Башкортостан  (ПИР)</t>
  </si>
  <si>
    <t>Реконструкция транспортной развязки на автомобильной дороге М-5 "Урал" - от Москвы через Рязань, Пензу, Самару, Уфу до Челябинска, подъезд к городу Екатеринбург км 170+000, Свердловская область (ПИР)</t>
  </si>
  <si>
    <t xml:space="preserve">Строительство и реконструкция автомобильной дороги М-7 "Волга" от Москвы через Владимир, Нижний Новгород, Казань до Уфы </t>
  </si>
  <si>
    <t xml:space="preserve">Реконструкция федеральной автомобильной дороги М-7 "Волга"  от Москвы через Владимир, Нижний Новгород, Казань до Уфы на участке км 564+000 - км 579+700  в Нижегородской области, Чувашской Республике </t>
  </si>
  <si>
    <t xml:space="preserve">Строительство и реконструкция автомобильной дороги М-7 "Волга" - от Москвы через Владимир, Нижний Новгород, Казань до Уфы. Строительство моста через реку Сура на км 582+300 автомобильной дороги М-7 "Волга" - от Москвы через Владимир, Нижний Новгород, Казань до Уфы (1-ая очередь строительства), Чувашская Республика </t>
  </si>
  <si>
    <t xml:space="preserve">Федеральное государственное учреждение "Федеральное управление автомобильных дорог Волго-Вятского региона Федерального дорожного агентства", г.Казань, Республика Татарстан </t>
  </si>
  <si>
    <t xml:space="preserve">Реконструкция автомобильной дороги М-7 "Волга"  от Москвы через Владимир, Нижний Новгород, Казань до Уфы на участке км 840 - км 859 в Республике Татарстан </t>
  </si>
  <si>
    <t xml:space="preserve">Реконструкция мостового перехода через реку Вятка на км 976 автомобильной дороги М-7 "Волга" - от Москвы через Владимир, Нижний Новгород, Казань до Уфы в Республике Татарстан </t>
  </si>
  <si>
    <t xml:space="preserve">Реконструкция автомобильной дороги М-7 "Волга" от Москвы через Владимир, Нижний Новгород, Казань до Уфы на участке км 1270+010 - км 1290+838, Республика Башкортостан </t>
  </si>
  <si>
    <t xml:space="preserve">Федеральное государственное учреждение "Федеральное управление автомобильных дорог "Урал" Федерального дорожного агентства", г.Екатеринбург </t>
  </si>
  <si>
    <t xml:space="preserve">Реконструкция автомобильной дороги  "Подъезд к г.Пермь от магистрали М-7 "Волга", км 471+669 - км 474+281 в Пермском крае </t>
  </si>
  <si>
    <t xml:space="preserve">Федеральное государственное учреждение "Управление автомобильной магистрали Москва - Нижний Новгород Федерального дорожного агентства", г.Ногинск, Московская область </t>
  </si>
  <si>
    <t xml:space="preserve">Реконструкция путепровода с подходами  км 53+800 автомобильной дороги М-7 "Волга", Московская область (2 очередь) </t>
  </si>
  <si>
    <t xml:space="preserve">Строительство и реконструкция участков автомобильной дороги М-6 "Каспий" - из Москвы (от Каширы) через Тамбов, Волгоград до Астрахани </t>
  </si>
  <si>
    <t xml:space="preserve">Федеральное государственное учреждение "Управление автомобильной магистрали Москва - Волгоград Федерального дорожного агентства", г.Тамбов </t>
  </si>
  <si>
    <t xml:space="preserve">Реконструкция федеральной автомобильной дороги М-6 "Каспий"- из Москвы (от Каширы) через Тамбов, Волгоград до Астрахани, транспортная развязка км 204 - км 209 в Рязанской области </t>
  </si>
  <si>
    <t xml:space="preserve">Реконструкция  автомобильной дороги М-6 "Каспий" - из Москвы (от Каширы) через Тамбов, Волгоград до Астрахани на участке  км 409+000-км 423+000,  Тамбовская область </t>
  </si>
  <si>
    <t xml:space="preserve">Реконструкция участков автомобильной дороги 1Р 158 Нижний Новгород - Саратов (через Арзамас, Саранск, Иссу, Пензу) </t>
  </si>
  <si>
    <t xml:space="preserve">Реконструкция  автомобильной дороги   1Р 158 Нижний Новгород - Арзамас - Саранск на участке  261+000 - 251+000 в Республике Мордовия </t>
  </si>
  <si>
    <t xml:space="preserve">Реконструкция участков автомобильной дороги 1Р 175 Йошкар-Ола - Зеленодольск до магистрали "Волга" </t>
  </si>
  <si>
    <t xml:space="preserve">Реконструкция автомобильной дороги 1Р 175 Йошкар-Ола - Зеленодольск до магистрали "Волга" на участке Сафоново - Залесный, Республика Татарстан </t>
  </si>
  <si>
    <t xml:space="preserve">Реконструкция автомобильной дороги 1Р 175 Йошкар-Ола - Зеленодольск до магистрали "Волга" на участке км 14+000 - км 33+550, Республика Марий Эл </t>
  </si>
  <si>
    <t>Строительство транспортной развязки в разных уровнях на км 115 автомобильной дороги 1Р 175 Йошкар-Ола - Зеленодольск до магистрали "Волга", Республика Татарстан  (ПИР)</t>
  </si>
  <si>
    <t xml:space="preserve">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t>
  </si>
  <si>
    <t xml:space="preserve">Федеральное государственное учреждение "Управление ордена Знак Почета Северо-Кавказских автомобильных дорог Федерального дорожного агентства", г.Пятигорск Ставропольского края </t>
  </si>
  <si>
    <t xml:space="preserve">Строительство автомагистрали  М-29 "Кавказ"  участок обхода г.Нальчика (3-й пусковой комплекс) км 0 - км 18, Кабардино-Балкарская Республика </t>
  </si>
  <si>
    <t xml:space="preserve">Реконструкция автомобильной дороги М-29  "Кавказ" - из Краснодара (от Павловской)  через Грозный, Махачкалу до границы с Азербайджанской  Республикой на участке от км 229 до км 233 в Ставропольском крае </t>
  </si>
  <si>
    <t xml:space="preserve">Строительство автомагистрали  М-29 "Кавказ"  на участке обхода г.Беслан (I очередь) в Республике Северная Осетия  - Алания  </t>
  </si>
  <si>
    <t xml:space="preserve">Реконструкция автомобильной дороги "Кавказ" км 497+000 - км 502+000 (км 625 до км 630). Третья очередь реконструкции, на участке км 500+850 - км 502+950  в Республике Северная Осетия - Алания </t>
  </si>
  <si>
    <t xml:space="preserve">Реконструкция автомобильной дороги М-29  "Кавказ" - из Краснодара (от Павловской)  через Грозный, Махачкалу до границы с Азербайджанской  Республикой на участке  км 290+000  - км 292+000 в Ставропольском крае </t>
  </si>
  <si>
    <t xml:space="preserve">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817+000 - км 827+000, Республика Дагестан </t>
  </si>
  <si>
    <t xml:space="preserve">Реконструкция автомагистрали М-29 "Кавказ"  - из Краснодара (от Павловской) через Грозный, Махачкалу до границы с Азербайджанской Республикой на участке км 112 км 127 в Краснодарском крае </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</si>
  <si>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805+000 - км 817+000, Республика Дагестан (ПИР)</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</si>
  <si>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368+000 - км 387+000, Ставропольский край (ПИР)</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</si>
  <si>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подъезд к городу Ставрополь на участке км 16+000 - км 20+000, Ставропольский край (ПИР)</t>
  </si>
  <si>
    <t>Строительство автомобильной дороги М-29 "Кавказ" - из Краснодара (от Павловской) через Грозный, Махачкалу до границы с Азербайджанской Республикой (на Баку) на участке обхода г.Гудермес, Чеченская Республика (1-я, 2-я, 3-я очередь) (ПИР)</t>
  </si>
  <si>
    <t>Реконструкция моста через реку Яман-Су на км 727+425 автомобильной дороги М-29 "Кавказ" - из Краснодара (от Павловской) через Грозный, Махачкалу до границы с Азербайджанской Республикой (на Баку), Республика Дагестан (ПИР)</t>
  </si>
  <si>
    <t xml:space="preserve">Строительство и реконструкция автомобильной дороги М-23 Ростов-на-Дону-Таганрог до границы с Украиной (на Харьков, Одессу)  </t>
  </si>
  <si>
    <t xml:space="preserve">Федеральное государственное учреждение "Федеральное управление автомобильных дорог "Северный Кавказ" Федерального дорожного агентства", г.Ростов-на-Дону </t>
  </si>
  <si>
    <t xml:space="preserve">Строительство и реконструкция автомобильной дороги М-23 Ростов-на-Дону-Таганрог до границы с Украиной (на Харьков, Одессу). Реконструкция автомобильной дороги М-23 Ростов-на-Дону - Таганрог до границы с Украиной (на Харьков, Одессу) на участке км 20 - км 28, Ростовская область (2-й пусковой комплекс, км 24 - км 28) </t>
  </si>
  <si>
    <t xml:space="preserve">Строительство и реконструкция автомобильной дороги М-23 Ростов-на-Дону-Таганрог до границы с Украиной (на Харьков, Одессу). Реконструкция подъезда к МАПП "Весело-Вознесенка" от автомобильной дороги М-23 Ростов-на-Дону-Таганрог до границы с Украиной (на Харьков, Одессу) на участке км 112+950 - км 117+950, Ростовская область </t>
  </si>
  <si>
    <t xml:space="preserve">Строительство и реконструкция участков автомобильной дороги Алагир (автомобильная дорога "Кавказ") - Нижний Зарамаг до границы с  Грузией </t>
  </si>
  <si>
    <t xml:space="preserve">Строительство "Автомобильная дорога Алагир (автомобильная дорога "Кавказ") -  Нижний Зарамаг до границы с Республикой Грузия, тоннель км 86+300, Республика Северная Осетия - Алания" </t>
  </si>
  <si>
    <t xml:space="preserve">Реконструкция автомобильной дороги Алагир (автомобильная дорога "Кавказ") -  Нижний Зарамаг до границы с Республикой Грузия, тоннель км 93+300 в Республике Северная Осетия - Алания </t>
  </si>
  <si>
    <t xml:space="preserve">Реконструкция участков автомобильной дороги А-155 Черкесск - Домбай до границы с Грузией  </t>
  </si>
  <si>
    <t xml:space="preserve">Федеральное государственное учреждение "Управление федеральных автомобильных дорог на территории Карачаево-Черкесской Республики Федерального дорожного агентства", г.Черкесск, Карачаево-Черкесская Республика </t>
  </si>
  <si>
    <t xml:space="preserve">Реконструкция автомобильной дороги А-155 Черкесск - Домбай до границы с Республикой Грузия на участке км 83+000 - км 88+700 со строительством моста-эстакады через р.Кубань в Карачаево-Черкесской Республике  </t>
  </si>
  <si>
    <t xml:space="preserve">Реконструкция автомобильной дороги 1Р 253 Майкоп - Усть-Лабинск - Кореновск  </t>
  </si>
  <si>
    <t xml:space="preserve">Реконструкция автомобильной дороги 1Р 253 Майкоп - Усть-Лабинск - Кореновск от км 9+800 до км 20+100, Республика Адыгея </t>
  </si>
  <si>
    <t xml:space="preserve">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t>
  </si>
  <si>
    <t xml:space="preserve">Федеральное государственное учреждение "Федеральное управление автомобильных дорог "Сибирь" Федерального дорожного агентства", г.Новосибирск </t>
  </si>
  <si>
    <t xml:space="preserve">Строительство 2-го этапа первой очереди автомобильной дороги Омск - Новосибирск на участке от с.Прокудское до пос.Сокур с мостовым переходом через р.Обь у пос.Красный Яр в Новосибирской области (км 49+830- км 76+100) </t>
  </si>
  <si>
    <t xml:space="preserve">Федеральное государственное учреждение "Управление автомобильной магистрали Красноярск - Иркутск Федерального дорожного агентства", г.Иркутск </t>
  </si>
  <si>
    <t xml:space="preserve">Строительство автомобильной дороги М-53 "Байкал" Новосибирск - Кемерово - Красноярск - Иркутск на участке км 1296 - км 1320 в Иркутской области (Ш пусковой комплекс) </t>
  </si>
  <si>
    <t xml:space="preserve">Строительство автомобильной дороги М-53 "Байкал" от Челябинска через Курган, Омск, Новосибирск, Кемерово, Красноярск, Иркутск, Улан-Удэ до Читы на участке км 1460+867 - км 1463+216, Иркутская область </t>
  </si>
  <si>
    <t>Реконструкция, строительство автомобильной дороги М-51 "Байкал" - от Челябинска через Курган, Омск, Новосибирск, Кемерово, Красноярск, Иркутск, Улан-Удэ до Читы на участке км 1392 - км 1422, Новосибирская область (ПИР)</t>
  </si>
  <si>
    <t>Строительство автомобильной дороги М-53 "Байкал" - от Челябинска через Курган, Омск, Новосибирск, Кемерово, Красноярск, Иркутск, Улан-Удэ до  Читы на участке км 1437+500 - км 1443+500, Иркутская область (ПИР)</t>
  </si>
  <si>
    <t>Реконструкция автомобильной дороги М-53 "Байкал" - от Челябинска через Курган, Омск, Новосибирск, Кемерово, Красноярск, Иркутск, Улан-Удэ до Читы на участке км 1443+500 - км 1454+800, Иркутская область (ПИР)</t>
  </si>
  <si>
    <t>Строительство автомобильной дороги М-53 "Байкал" - от Челябинска через Курган, Омск, Новосибирск, Кемерово, Красноярск, Иркутск, Улан-Удэ до  Читы на участке км 1454+800 - км 1460+867, Иркутская область (ПИР)</t>
  </si>
  <si>
    <t>Строительство автомобильной  дороги М-53 "Байкал" - от Челябинска через Курган, Омск, Новосибирск, Кемерово, Красноярск, Иркутск, Улан-Удэ до Читы, путепровод на км 1362+900, Иркутская область (ПИР)</t>
  </si>
  <si>
    <t xml:space="preserve">Федеральное государственное учреждение "Федеральное управление автомобильных дорог "Байкал" Федерального дорожного агентства", г.Красноярск </t>
  </si>
  <si>
    <t>Строительство автомобильной дороги М-53 "Байкал" - от Челябинска  через Курган, Омск, Новосибирск, Кемерово, Красноярск, Иркутск, Улан-Удэ до Читы на участке км 1159+000 - км 1165+000 (обход н.п.Н.Пойма), Красноярский край (ПИР)</t>
  </si>
  <si>
    <t>Строительство автомобильной дороги М-53 "Байкал" - от Челябинска через Курган, Омск, Новосибирск, Кемерово, Красноярск, Иркутск, Улан-Удэ до Читы на участке км 1091+000 - км 1119+000 (обход п.Н.Ингаша), Красноярский край   (ПИР)</t>
  </si>
  <si>
    <t>Строительство автомобильной дороги М-53 "Байкал" - от Челябинска  через Курган, Омск, Новосибирск, Кемерово, Красноярск, Иркутск, Улан-Удэ до Читы  на участке км 1155+000 - км 1159+000, Красноярский край (ПИР)</t>
  </si>
  <si>
    <t>Реконструкция автомобильной дороги М-53 "Байкал" - от Челябинска через Курган, Омск, Новосибирск, Кемерово, Красноярск, Иркутск, Улан-Удэ до Читы на  участке км 721+600  - км 746+000, Красноярский край  (ПИР)</t>
  </si>
  <si>
    <t>Реконструкция автомобильной дороги М-53 "Байкал" - от Челябинска  через Курган, Омск, Новосибирск, Кемерово, Красноярск, Иркутск, Улан-Удэ до Читы на участке км 852+000 - км 873+000, Красноярский край  (ПИР)</t>
  </si>
  <si>
    <t>Строительство автомобильной дороги М-53 "Байкал" - от Челябинска  через Курган, Омск, Новосибирск, Кемерово, Красноярск, Иркутск, Улан-Удэ до Читы на участке км 1045+500 - км 1061+000 (обход г.Канска), Красноярский край   (ПИР)</t>
  </si>
  <si>
    <t>Реконструкция автомобильной дороги М-53 "Байкал" - от Челябинска через Курган, Омск, Новосибирск, Кемерово, Красноярск, Иркутск, Улан-Удэ до Читы на участке км 758+000 - км 787+300 с обходом н.п.Сухая, Красноярский край  (ПИР)</t>
  </si>
  <si>
    <t xml:space="preserve">Федеральное государственное учреждение "Управление федеральных автомобильных дорог на территории Республики Бурятия Федерального дорожного агентства", г.Улан-Удэ </t>
  </si>
  <si>
    <t>Строительство путепровода через железную дорогу на км 101+700 автомобильной дороги М-55 "Байкал" - от Челябинска через Курган, Омск, Новосибирск, Кемерово, Красноярск, Иркутск, Улан-Удэ до Читы, Иркутская область (ПИР)</t>
  </si>
  <si>
    <t xml:space="preserve">Строительство и реконструкция участков автомобильной дороги "Амур" Чита - Хабаровск </t>
  </si>
  <si>
    <t xml:space="preserve">Федеральное государственное учреждение "Межрегиональная дирекция по дорожному строительству в Дальневосточном регионе России Федерального дорожного агентства", г.Хабаровск </t>
  </si>
  <si>
    <t xml:space="preserve">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t>
  </si>
  <si>
    <t xml:space="preserve">Федеральное государственное учреждение "Управление автомобильной дороги общего пользования федерального значения "Вилюй" Федерального дорожного агентства", г.Якутск, Республика Саха (Якутия) </t>
  </si>
  <si>
    <t xml:space="preserve">Реконструкция автомобильной дороги "Вилюй", строящейся от автомобильной дороги М-53 "Байкал" через Братск, Усть-Кут, Мирный до Якутска в  Республике Саха (Якутия),  на участке км 16+000 - км 26+000 </t>
  </si>
  <si>
    <t xml:space="preserve">Реконструкция автомобильной дороги "Вилюй", строящейся от автомобильной дороги М-53 "Байкал" через Братск, Усть-Кут, Мирный до Якутска в  Республике Саха (Якутия),  км 44+000 - км 55+600 </t>
  </si>
  <si>
    <t>Строительство мостового перехода через р.Малая Ботуобуйа на км 1157+400 автомобильной дороги "Вилюй" - автомобильной дороги, строящейся от автомобильной дороги М-53 "Байкал" через Братск, Усть-Кут, Мирный до Якутска, Республика Саха (Якутия) (ПИР)</t>
  </si>
  <si>
    <t>Строительство мостового перехода через р.Сасар-Юрях  на км 890+707 автомобильной дороги "Вилюй" - автомобильной дороги, строящейся от автомобильной дороги М-53 "Байкал" через Братск, Усть-Кут, Мирный до Якутска, Республика Саха (Якутия) (ПИР)</t>
  </si>
  <si>
    <t>Реконструкция мостового перехода через ручей Улахан-Мугур на км 1067+239 автомобильной дороги "Вилюй" - автомобильной дороги, строящейся от автомобильной дороги М-53 "Байкал" через Братск, Усть-Кут, Мирный до Якутска, Республика Саха (Якутия) (ПИР)</t>
  </si>
  <si>
    <t xml:space="preserve">Строительство и реконструкция участков автомобильной дороги М-52 "Чуйский  тракт" - от  Новосибирска через Бийск  до  границы с Монголией  </t>
  </si>
  <si>
    <t xml:space="preserve">Федеральное государственное учреждение "Управление федеральных автомобильных дорог "Алтай" Федерального дорожного агентства", г.Барнаул, Алтайский край </t>
  </si>
  <si>
    <t xml:space="preserve">Реконструкция автомобильной дороги М-52 "Чуйский  тракт" от г.Новосибирска через Бийск  до  границы с Монголией  на участке км 183+000 - км 202+000 в Алтайском крае </t>
  </si>
  <si>
    <t xml:space="preserve">Реконструкция автомобильной дороги М-52 "Чуйский  тракт" - от  Новосибирска через Бийск  до  границы с Монголией  км 428+304 - км 495+000 в  Республике Алтай </t>
  </si>
  <si>
    <t xml:space="preserve">Реконструкция участков автомобильной дороги М-56 "Лена" от Невера до Якутска    </t>
  </si>
  <si>
    <t xml:space="preserve">Реконструкция автомобильной дороги   М-56 "Лена" от Невера до Якутска  км 576 - км 579,   Республика Саха (Якутия) </t>
  </si>
  <si>
    <t xml:space="preserve">Реконструкция автомобильной дороги   М-56 "Лена" от Невера до Якутска  км 579 - км 600,   Республика Саха (Якутия) </t>
  </si>
  <si>
    <t xml:space="preserve">Реконструкция автомобильной дороги М-56 "Лена"  от Невера до Якутска км 535 - км 541, Республика Саха (Якутия) </t>
  </si>
  <si>
    <t xml:space="preserve">Реконструкция автомобильной дороги М-56 "Лена" от Невера до Якутска км 58 - км 63, Амурская область </t>
  </si>
  <si>
    <t xml:space="preserve">Реконструкция автомобильной дороги М-56 "Лена"  от Невера до Якутска км 151 - км 155, Амурская область </t>
  </si>
  <si>
    <t xml:space="preserve">Реконструкция автомобильной дороги М-56 "Лена" от Невера до Якутска км 427 - км 436, Республика Саха (Якутия) </t>
  </si>
  <si>
    <t xml:space="preserve">Реконструкция автомобильной дороги М-56 "Лена" от Невера до Якутска км 444 - км 455, Республика Саха (Якутия) </t>
  </si>
  <si>
    <t xml:space="preserve">Реконструкция автомобильной дороги М-56 "Лена"   от Невера до Якутска км 747 - км 752, Республика Саха (Якутия) </t>
  </si>
  <si>
    <t xml:space="preserve">Реконструкция автомобильной дороги М-56 "Лена"  от Невера до Якутска км 892 - км 900, Республика Саха (Якутия) </t>
  </si>
  <si>
    <t xml:space="preserve">Реконструкция автомобильной дороги М-56 "Лена"  от Невера до Якутска км 951 - км 957, Республика Саха (Якутия) </t>
  </si>
  <si>
    <t xml:space="preserve">Реконструкция автомобильной дороги  М-56 "Лена"  от Невера до Якутска  км 849 - км 880,    Республика Саха (Якутия) </t>
  </si>
  <si>
    <t xml:space="preserve">Строительство и реконструкция участков автомобильной дороги "Колыма" - строящаяся дорога от Якутска до Магадана </t>
  </si>
  <si>
    <t xml:space="preserve">Реконструкция автомобильной дороги "Колыма" - строящаяся дорога от Якутска до Магадана на участке км 711 - км 720, Республика Саха (Якутия) </t>
  </si>
  <si>
    <t xml:space="preserve">Реконструкция автомобильной дороги "Колыма" - строящаяся дорога от Якутска до Магадана км 603 - км 632, Республика Саха (Якутия) </t>
  </si>
  <si>
    <t xml:space="preserve">Реконструкция  автомобильной дороги "Колыма" - строящаяся дорога от Якутска до Магадана км 1699 - км 1714, Магаданская область </t>
  </si>
  <si>
    <t>Реконструкция моста через р.Эгелях на км 1050+300 федеральной автомобильной дороги "Колыма" - строящаяся дорога от Якутска до Магадана, Республика Саха (Якутия) (ПИР)</t>
  </si>
  <si>
    <t xml:space="preserve">Строительство и реконструкция участков автомобильной дороги М-54 "Енисей"- от Красноярска через Абакан, Кызыл до границы с Монголией </t>
  </si>
  <si>
    <t xml:space="preserve">Федеральное государственное учреждение "Управление автомобильной  магистрали М-54 "Енисей" Федерального дорожного агентства", г.Кызыл, Республика Тыва </t>
  </si>
  <si>
    <t xml:space="preserve">Строительство федеральной автомобильной дороги М-54 "Енисей" от Красноярска через Абакан, Кызыл до границы с Монголией на  участке км 1023+800 - км 1048+000  с мостовым переходом через реку Эрзин в Республике Тыва </t>
  </si>
  <si>
    <t xml:space="preserve">Строительство и реконструкция автомобильной дороги М-60 "Уссури" от Хабаровска до Владивостока </t>
  </si>
  <si>
    <t xml:space="preserve">Строительство  автомобильной дороги  М-60 "Уссури"  от Хабаровска до Владивостока км 639+150 - км 664, Приморский край  </t>
  </si>
  <si>
    <t xml:space="preserve">Реконструкция автомобильной дороги  М-60 "Уссури" от Хабаровска до Владивостока км 240 - км 252, Приморский  край </t>
  </si>
  <si>
    <t xml:space="preserve">Строительство автомобильной дороги  М-60 "Уссури" от Хабаровска до Владивостока км 672,65 - км 681,4, Приморский  край </t>
  </si>
  <si>
    <t xml:space="preserve">Реконструкция автомобильной дороги  М-60 "Уссури" от Хабаровска до Владивостока км 223 - км 226, Хабаровский  край </t>
  </si>
  <si>
    <t xml:space="preserve">Строительство и реконструкция участков автомобильной дороги  Улан-Удэ (автомобильная дорога "Байкал" ) - Кяхта  до границы с Монголией </t>
  </si>
  <si>
    <t xml:space="preserve">Федеральное государственное учреждение "Управление федеральных автомобильных дорог "Южный Байкал" Федерального дорожного агентства", г.Улан-Удэ, Республика Бурятия </t>
  </si>
  <si>
    <t xml:space="preserve">Строительство обхода г.Кяхта на автомобильной дороге  Улан-Удэ (автодорога "Байкал") - Кяхта до границы с Монголией на участке км 205 - км 219, Республика Бурятия </t>
  </si>
  <si>
    <t xml:space="preserve">Реконструкция участков автомобильной дороги 1Р-242 Пермь - Екатеринбург  </t>
  </si>
  <si>
    <t xml:space="preserve">Реконструкция автомобильной дороги 1Р 242 Пермь - Екатеринбург на участке г.Пермь - граница Свердловской области участок км 13+815 - км 33+415 в Пермском крае </t>
  </si>
  <si>
    <t xml:space="preserve">Реконструкция участков автомобильной дороги 1Р 402 Тюмень - Ялуторовск - Ишим - Омск </t>
  </si>
  <si>
    <t xml:space="preserve">Расходы на ликвидацию грунтовых разрывов на сети автомобильных дорог федерального значения </t>
  </si>
  <si>
    <t xml:space="preserve">Строительство автомобильной дороги А-164 Култук - Монды  </t>
  </si>
  <si>
    <t xml:space="preserve">Строительство автомобильной дороги  Култук - Монды км 140+600 - км 151+300, Республика Бурятия </t>
  </si>
  <si>
    <t xml:space="preserve">Расходы на замену дорожной одежды переходного типа на капитальный </t>
  </si>
  <si>
    <t xml:space="preserve">Реконструкция автомобильной дороги  М-55 "Байкал"  от Челябинска через Курган, Омск, Новосибирск, Кемерово, Красноярск, Иркутск, Улан-Удэ до Читы </t>
  </si>
  <si>
    <t xml:space="preserve">Реконструкция автомобильной дороги М-55 "Байкал" - от Челябинска через Курган, Омск, Новосибирск, Кемерово, Красноярск, Иркутск, Улан-Удэ до Читы на участке км 251+628 - км 259+628, Республика Бурятия </t>
  </si>
  <si>
    <t xml:space="preserve">Расходы на замену дорожной одежды переходного типа на капитальный. Реконструкция автомобильной дороги  М-55 "Байкал"  от Челябинска через Курган, Омск, Новосибирск, Кемерово, Красноярск, Иркутск, Улан-Удэ до Читы на участке км 234+260 - км 239+851, Республика Бурятия </t>
  </si>
  <si>
    <t xml:space="preserve">Проекты по реконструкции ремонтонепригодных мостов (строительство и реконструкция мостов и путепроводов) </t>
  </si>
  <si>
    <t xml:space="preserve">Реконструкция мостового перехода через р.Печенгу на км 1517 автомобильной дороги М-18 "Кола"- от Санкт-Петербурга через Петрозаводск, Мурманск, Печенгу до границы с Норвегией (международный автомобильный пункт пропуска "Борисоглебск") в Мурманской области </t>
  </si>
  <si>
    <t xml:space="preserve">Реконструкция мостового перехода через р.Широкая Салма на км 1197+346 автомобильной дороги М-18 "Кола"- от Санкт-Петербурга через Петрозаводск, Мурманск, Печенгу до границы с Норвегией (международный автомобильный пункт пропуска "Борисоглебск") в Мурманской области </t>
  </si>
  <si>
    <t xml:space="preserve">Реконструкция моста через реку Яман-Су на км 727+425 автомобильной дороги М-29 "Кавказ" - из Краснодара (от Павловской) через Грозный, Махачкалу до границы с Азербайджанской Республикой (на Баку), Республика Дагестан </t>
  </si>
  <si>
    <t xml:space="preserve">Строительство мостового перехода через р.Аргун  на км 656+756 автомобильной дороги М-29 "Кавказ"- из Краснодара (от Павловской) через Грозный Махачкалу до границы с Азербайджанской  Республикой (на Баку),  Чеченская Республика </t>
  </si>
  <si>
    <t xml:space="preserve">Реконструкция моста через р.Ардон на км 48+550 автомобильной дороги Алагир (автомобильная дорога "Кавказ")- Нижний Зарамаг до границы с Республикой Грузия в Республике Северная Осетия - Алания </t>
  </si>
  <si>
    <t xml:space="preserve">Реконструкция федеральной автомобильной дороги Владикавказ - Алагир. Мостовой переход через реку Ардон на км 33+500 в Республике Северная Осетия - Алания </t>
  </si>
  <si>
    <t xml:space="preserve">Реконструкция моста через р.Ока на 1626 км автомобильной дороги М-53 "Байкал" от Челябинска через Курган, Омск, Кемерово, Красноярск, Иркутск, Улан-Удэ до Читы, Иркутская область </t>
  </si>
  <si>
    <t xml:space="preserve">Реконструкция мостового перехода через р.Осиновка на км 619 автомобильной дороги М-60 "Уссури"- от Хабаровска до Владивостока,  Приморский край </t>
  </si>
  <si>
    <t xml:space="preserve">Реконструкция путепровода на км 258 автомобильной дороги М-60 "Уссури" от Хабаровска до Владивостока, Приморский край </t>
  </si>
  <si>
    <t xml:space="preserve">Реконструкция путепровода через а/д на км 273 автомобильной дороги М-60 "Уссури" от Хабаровска до Владивостока, Приморский край </t>
  </si>
  <si>
    <t xml:space="preserve">Реконструкция моста через р.Аван на км 135+860 автомобильной дороги М-60 "Уссури" от Хабаровска до Владивостока,  Хабаровский край </t>
  </si>
  <si>
    <t xml:space="preserve">Проекты по реконструкции ремонтонепригодных мостов (строительство и реконструкция мостов и путепроводов). Строительство мостового перехода через р.Колыма на км 1580 автомобильной дороги "Колыма" - строящаяся дорога от Якутска до Магадана в Магаданской области </t>
  </si>
  <si>
    <t xml:space="preserve">Реконструкция мостового перехода через р.Пятилетка на км 1618 автомобильной дороги "Колыма" - строящаяся дорога от Якутска до Магадана, Магаданская область </t>
  </si>
  <si>
    <t xml:space="preserve">Реконструкция моста  через кл.Спокойный на км 1181+530  автомобильной дороги "Колыма" - строящаяся дорога от Якутска до Магадана, Республика Саха (Якутия) </t>
  </si>
  <si>
    <t xml:space="preserve">Реконструкция моста  через ручей на км 951+282  автомобильной дороги "Колыма" - строящаяся дорога от Якутска до Магадана, Республика Саха (Якутия) </t>
  </si>
  <si>
    <t xml:space="preserve">Реконструкция моста  через ручей на км 539+635  автомобильной дороги "Колыма" - строящаяся дорога от Якутска до Магадана, Республика Саха (Якутия) </t>
  </si>
  <si>
    <t xml:space="preserve">Реконструкция моста  через кл.Кара-Юрях на км 1138+365  автомобильной дороги "Колыма" - строящаяся дорога от Якутска до Магадана, Республика Саха (Якутия) </t>
  </si>
  <si>
    <t xml:space="preserve">Строительство мостового перехода через р.Мякит на км 1722+757 автомобильной дороги "Колыма" - строящаяся дорога от Якутска до Магадана, Магаданская область </t>
  </si>
  <si>
    <t xml:space="preserve">Реконструкция мостового перехода через реку Алатырь км 211+000  автомобильной дороги 1Р 158 Нижний Новгород - Саратов (через Арзамас, Саранск, Иссу, Пензу), Нижегородская область </t>
  </si>
  <si>
    <t xml:space="preserve">Реконструкция мостового перехода через реку Эльтма км 145+000 автомобильной дороги 1Р 158 Нижний Новгород - Саратов (через Арзамас, Саранск, Иссу, Пензу), Нижегородская область </t>
  </si>
  <si>
    <t xml:space="preserve">Реконструкция мостового перехода через реку  Водопрь км 97+500 автомобильной дороги 1Р 158 Нижний Новгород - Саратов (через Арзамас, Саранск, Иссу, Пензу), Нижегородская область </t>
  </si>
  <si>
    <t xml:space="preserve">Реконструкция мостового перехода через реку Сережа км 83+500 автомобильной дороги 1Р 158 Нижний Новгород - Саратов (через Арзамас, Саранск, Иссу, Пензу), Нижегородская область </t>
  </si>
  <si>
    <t xml:space="preserve">Реконструкция  мостового перехода через р.Бычки  на км 469+431 автомобильной дороги М-2 "Крым" - от Москвы через Тулу, Орел, Курск, Белгород до границы с Украиной в Курской области </t>
  </si>
  <si>
    <t xml:space="preserve">Реконструкция мостового перехода через р.Любаж на км 465+212 автомобильной дороги М-2 "Крым" от Москвы через Тулу, Орел, Курск, Белгород до границы с Украиной в Курской области </t>
  </si>
  <si>
    <t xml:space="preserve">Строительство мостового перехода через р.Марха на км 756+000 автомобильной дороги "Вилюй" от автомобильной дороги М-53 "Байкал" через Братск, Усть-Кут, Мирный до Якутска в Республике Саха (Якутия) </t>
  </si>
  <si>
    <t xml:space="preserve">Строительство мостового перехода через р.Ботомоя на км 847+080 автомобильной дороги "Вилюй", строящейся от автомобильной дороги М-53 "Байкал" через Братск, Усть-Кут, Мирный до Якутска в Республике Саха (Якутия) </t>
  </si>
  <si>
    <t xml:space="preserve">Строительство противолавинной галереи на автомобильной дороге М-54 "Енисей" - от Красноярска через Абакан, Кызыл до границы с Монголией на участке км  601+200 - км 601+750,  Красноярский край </t>
  </si>
  <si>
    <t xml:space="preserve">Строительство противолавинной галереи на автомобильной дороге М-54 "Енисей" - от Красноярска через Абакан, Кызыл до границы с Монголией на участке км 602+440 - км 602+540,  Красноярский край </t>
  </si>
  <si>
    <t xml:space="preserve">Реконструкция моста через р.Нимныр на км 518 автомобильной дороги М-56 "Лена" от Невера до Якутска, Республика Саха (Якутия) </t>
  </si>
  <si>
    <t xml:space="preserve">Реконструкция моста через Суходол на км 73+958  автомобильной дороги Тюмень - Ханты-Мансийск через Тобольск, Сургут, Нефтеюганск в Тюменской области </t>
  </si>
  <si>
    <t xml:space="preserve">Реконструкция моста через Суходол на км 49+634  автомобильной дороги Тюмень - Ханты-Мансийск через Тобольск, Сургут, Нефтеюганск в Тюменской области </t>
  </si>
  <si>
    <t xml:space="preserve">Реконструкция моста через реку Ручей на км 69+266 автомобильной дороги Тюмень - Ханты-Мансийск через Тобольск, Сургут, Нефтеюганск в Тюменской области </t>
  </si>
  <si>
    <t xml:space="preserve">Реконструкция мостового перехода через реку Паша на км 175+606 автомобильной дороги М-18 "Кола" от Санкт-Петербурга через Петрозаводск, Мурманск, Печенгу до границы с Норвегией (международный автомобильный пункт пропуска "Борисоглебск") в Ленинградской области </t>
  </si>
  <si>
    <t xml:space="preserve">Реконструкция моста через реку Цильна на км 142+758 автомобильной дороги А-151 Цивильск - Ульяновск в Ульяновской области  </t>
  </si>
  <si>
    <t xml:space="preserve">Расходы на мероприятия по повышению уровня обустройства автомобильных дорог федерального значения </t>
  </si>
  <si>
    <t xml:space="preserve">Федеральное государственное учреждение "Управление автомобильной магистрали Москва - Санкт-Петербург Федерального дорожного агентства", г. Тверь </t>
  </si>
  <si>
    <t xml:space="preserve">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48+700, км 77+260 автомобильной дороги М-10 "Россия" - от Москвы через Тверь, Новгород до Санкт - Петербурга, Московская область </t>
  </si>
  <si>
    <t xml:space="preserve">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298+350 автомобильной дороги М-10 "Россия" - от Москвы через Тверь, Новгород до Санкт - Петербурга, Тверская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</si>
  <si>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М-10 "Россия" - от Москвы через Тверь, Новгород до Санкт-Петербурга на участках км 120+150 - км 127+150, км 129+150 - км 130+400, км 132+800 - км 135+900, км 137+100 - км 138+560, км 139+690 - км 142+200, км 142+800 - км 144+000, км 145+550 - км 150+500, км 193+200 - км 209+600, Тверская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</si>
  <si>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М-10 "Россия" - от Москвы через Тверь, Новгород до Санкт-Петербурга на участках км 500+500 - км 506+000, км 523+000 - км 526+000, км 571+500 - км 580+000, км 580+000 - км 591+750, Подъезд к г. Новгороду на участке км 24+000 - км 27+000, Новгородская область </t>
  </si>
  <si>
    <t xml:space="preserve">Федеральное государственное учреждение "Управление автомобильной магистрали Москва-Бобруйск Федерального дорожного агентства", г. Калуга </t>
  </si>
  <si>
    <t xml:space="preserve">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6+100 автомобильной дороги М-13 Брянск - Новозыбков до границы с Республикой Беларусь (на Гомель, Пинск, Кобрин), Брянская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</si>
  <si>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А-141 Орел - Брянск до магистрали "Украина" на участках км 63+077 - км 63+612 д. Мариничи, км 68+250 - км 69+197 д. Долгое, км 74+400 - км 75+010 д. Грибовы дворы, км 84+407 - км 84+713 д. Рясники, км 91+113 - км 92+650 п. Березовский, км 102+278 - км 103+115 д. Красные дворики в Брянской области </t>
  </si>
  <si>
    <t xml:space="preserve">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362+285 автомобильной дороги А-141 Брянск - Смоленск до границы с Республикой Беларусь (через Рудню, на Витебск). Подъезд к городу Смоленск, Смоленская область </t>
  </si>
  <si>
    <t xml:space="preserve">Федеральное государственное учреждение "Федеральное управление автомобильных дорог "Центральная Россия" Федерального дорожного агентства", г. Одинцово, Московская область </t>
  </si>
  <si>
    <t>Техническое перевооружение насосных станций канала имени Москвы</t>
  </si>
  <si>
    <t>Реконструкция Рыбинского гидроузла</t>
  </si>
  <si>
    <t>Реконструкция направляющей палы верхнего подходного канала и ограждающей эстакады гидроузла № 2</t>
  </si>
  <si>
    <t>2.2.</t>
  </si>
  <si>
    <t>Подпрограмма "Железнодорожный транспорт"</t>
  </si>
  <si>
    <t>(наименование федеральной целевой программы, государственный заказчик-координатор (государственный заказчик)</t>
  </si>
  <si>
    <t>№ п/п</t>
  </si>
  <si>
    <t>Наименование строек, объектов, мероприятий по направлению «капитальные вложения»</t>
  </si>
  <si>
    <t>Обобщенные показатели
(тыс. рублей)</t>
  </si>
  <si>
    <t>Федеральный бюджет</t>
  </si>
  <si>
    <t>Бюджеты субъектов РФ и местные бюджеты</t>
  </si>
  <si>
    <t>Внебюджетные источники</t>
  </si>
  <si>
    <t>Общий объем финансирования</t>
  </si>
  <si>
    <t>Освоено с начала года за счет всех источников</t>
  </si>
  <si>
    <t>1.</t>
  </si>
  <si>
    <t>Всего по ФЦП:</t>
  </si>
  <si>
    <t>в том числе:</t>
  </si>
  <si>
    <t>2.</t>
  </si>
  <si>
    <t>Бюджетные инвестиции, всего</t>
  </si>
  <si>
    <t>3.</t>
  </si>
  <si>
    <t>Межбюджетные субсидии, всего</t>
  </si>
  <si>
    <t xml:space="preserve">Реконструкция сети бассейновой связи Волго-Донского государственного бассейнового управления водных путей и судоходства (Волго-Донское ГБУВПиС) </t>
  </si>
  <si>
    <t>Водные пути Азово-Донского бассейна,  Ростовская область</t>
  </si>
  <si>
    <t>Разработка и реализация  комплексного проекта реконструкции Азово-Донского бассейна</t>
  </si>
  <si>
    <t>Водные пути Волжского бассейна, Нижегородская область</t>
  </si>
  <si>
    <t>Водные пути Камского бассейна, Пермский край</t>
  </si>
  <si>
    <t>Разработка и реализация комплексного проекта реконструкции гидротехнических сооружений Камского бассейна</t>
  </si>
  <si>
    <t>Водные пути Енисейского бассейна, Красноярский край</t>
  </si>
  <si>
    <t>Реконструкция слипа Ладейских РММ</t>
  </si>
  <si>
    <t>2.1.</t>
  </si>
  <si>
    <t>2.3.</t>
  </si>
  <si>
    <t>2.7.</t>
  </si>
  <si>
    <t>2.8.</t>
  </si>
  <si>
    <t>2.9.</t>
  </si>
  <si>
    <t>2.10.</t>
  </si>
  <si>
    <t>2.11.</t>
  </si>
  <si>
    <t>2.12.</t>
  </si>
  <si>
    <t>2.13.</t>
  </si>
  <si>
    <t>2.14.</t>
  </si>
  <si>
    <t xml:space="preserve">Реконструкция судоходного  шлюза  № 4 Волжского РГСиС   ФГУ Волго-Донское ГБУВПиС
</t>
  </si>
  <si>
    <t>Реконструкция систем электрооборудования приводных механизмов ворот и затворов шлюзов</t>
  </si>
  <si>
    <t>Разработка и реализация комплексного проекта реконструкции Волго-Донского судоходного канала</t>
  </si>
  <si>
    <t>Разработка и реализация комплексного проекта реконструкции гидротехнических сооружений и водных путей Енисейского бассейна</t>
  </si>
  <si>
    <t>Водные пути Обского бассейна, Новосибирская область</t>
  </si>
  <si>
    <t xml:space="preserve">Реконструкция Новосибирского шлюза </t>
  </si>
  <si>
    <t>Водные пути Ленского бассейна, Республика Саха (Якутия)</t>
  </si>
  <si>
    <t>Реконструкция выправительных сооружений Ленского бассейна</t>
  </si>
  <si>
    <t xml:space="preserve">Водные пути Амурского бассейна </t>
  </si>
  <si>
    <t>2.4.</t>
  </si>
  <si>
    <t>2.5.</t>
  </si>
  <si>
    <t>2.6.</t>
  </si>
  <si>
    <t>Подпрограмма "Гражданская авиация"</t>
  </si>
  <si>
    <t>Подпрограмма "Автомобильные дороги"</t>
  </si>
  <si>
    <t>ФГУП "Канал имени Москвы", г. Москва</t>
  </si>
  <si>
    <t>Канал им. Москвы, г. Москва</t>
  </si>
  <si>
    <t xml:space="preserve">     строительство</t>
  </si>
  <si>
    <t>Беломорско-Балтийский канал (реконструкция), Республика Карелия</t>
  </si>
  <si>
    <t>Разработка и реализация комплексного проекта реконструкции гидросооружений Беломорско-Балтийского канала</t>
  </si>
  <si>
    <t xml:space="preserve">ФГУ "Северо-Двинское ГБУВПиС", г. Котлас, Архангельская область </t>
  </si>
  <si>
    <t>Реконструкция сети бассейновой связи Северо-Двинского государственного бассейнового управления водных путей и судоходства</t>
  </si>
  <si>
    <t xml:space="preserve">       проектные  работы        </t>
  </si>
  <si>
    <t>ФГУ "Волго-Донское ГБУВПиС", Волгоградская обл.</t>
  </si>
  <si>
    <t>Волго-Донской судоходный канал, Волгоградская область</t>
  </si>
  <si>
    <t>ФГУ "Азово-Донское ГБУВПиС", Ростовская обл.</t>
  </si>
  <si>
    <t xml:space="preserve">ФГУ  "Волжское ГБУВПиС", Нижегорордская обл. </t>
  </si>
  <si>
    <t>ФГУ "Камское ГБУВПиС", Пермский край</t>
  </si>
  <si>
    <t>ФГУ "Енисейское ГБУВПиС", Красноярский край</t>
  </si>
  <si>
    <t>ФГУ "Обское ГБУВПиС", Новосибирская обл.</t>
  </si>
  <si>
    <t>ФГУ "Ленское ГБУВПиС", Республика Саха (Якутия)</t>
  </si>
  <si>
    <t>Реконструкция ведомственной технологической связи Ленского бассейна</t>
  </si>
  <si>
    <t>ФГУ "Амурское ГБУВПиС", г. Хабаровск</t>
  </si>
  <si>
    <t>Реконструкция водных трасс р. Амур</t>
  </si>
  <si>
    <t>ФГУ  "Речводпуть",  г. Москва</t>
  </si>
  <si>
    <t>Модернизация береговых производственных объектов и сооружений</t>
  </si>
  <si>
    <r>
      <t xml:space="preserve">    </t>
    </r>
    <r>
      <rPr>
        <b/>
        <sz val="11"/>
        <rFont val="Times New Roman"/>
        <family val="1"/>
      </rPr>
      <t xml:space="preserve"> в том числе:</t>
    </r>
  </si>
  <si>
    <t>Подпрограмма "Морской транспорт"</t>
  </si>
  <si>
    <t>Подпрограмма "Развитие экспорта транспортных услуг"</t>
  </si>
  <si>
    <t>Разработка и реализация комплексного проекта реконструкции объектов инфраструктуры канала имени Москвы</t>
  </si>
  <si>
    <t>Интегрированная цифровая сеть "Беломорско-Онежского ГБУВПиС"</t>
  </si>
  <si>
    <t xml:space="preserve">Водные пути Северо-Двинской шлюзованной системы,  Архангельская обл. </t>
  </si>
  <si>
    <t xml:space="preserve">Разработка и реализация комплексного проекта реконструкции Северо-Двинской шлюзованной системы </t>
  </si>
  <si>
    <t>Реконструкции комплекса пришлюзовых и межшлюзовых причальных сооружений Вытегорского района гидросооружений и судоходства ГБУ "Волго-Балт"</t>
  </si>
  <si>
    <t xml:space="preserve">Крепление берегов водораздельного канала </t>
  </si>
  <si>
    <t>Разработка и реализация комплекссного проекта реконструкции Волго-Балтийского водного пути</t>
  </si>
  <si>
    <t xml:space="preserve">Реконструкция судоходного шлюза № 14 Цимлянского РГСиС ФГУ Волго-Донское ГБУВПиС
</t>
  </si>
  <si>
    <t xml:space="preserve">Реконструкция судоходного  шлюза   № 10 Донского РГСиС   ФГУ Волго-Донское ГБУВПиС
</t>
  </si>
  <si>
    <t>Строительство второй нитки Нижне-Свирского гидроузла</t>
  </si>
  <si>
    <t>Бюджетные источники</t>
  </si>
  <si>
    <t>3.1.</t>
  </si>
  <si>
    <t>Подпрограмма "Внутренний водный транспорт"</t>
  </si>
  <si>
    <t>Реконструкция покрытий взлетно-посадочной полосы с заменой светосигнального оборудования в международном аэропорту "Воронеж", Воронежская область</t>
  </si>
  <si>
    <t>Реконструкция инженерных сооружений аэропортового комплекса (г. Магас), Республика Ингушетия</t>
  </si>
  <si>
    <t>2.16.</t>
  </si>
  <si>
    <t>Реконструкция аэродрома в аэропорту Анапа, Краснодарский край</t>
  </si>
  <si>
    <t>2.17.</t>
  </si>
  <si>
    <t>2.18.</t>
  </si>
  <si>
    <t>2.19.</t>
  </si>
  <si>
    <t>2.20.</t>
  </si>
  <si>
    <t>2.21.</t>
  </si>
  <si>
    <t>2.22.</t>
  </si>
  <si>
    <t>2.26.</t>
  </si>
  <si>
    <t>2.27.</t>
  </si>
  <si>
    <t>Реконструкция аэропортового комплекса "Сокол" (г. Магадан)</t>
  </si>
  <si>
    <t>2.28.</t>
  </si>
  <si>
    <t>Модернизация международного аэропорта Южно-Сахалинск</t>
  </si>
  <si>
    <t>2.29.</t>
  </si>
  <si>
    <t>2.30.</t>
  </si>
  <si>
    <t>2.33.</t>
  </si>
  <si>
    <t>2.34.</t>
  </si>
  <si>
    <t>2.35.</t>
  </si>
  <si>
    <t>2.37.</t>
  </si>
  <si>
    <t>2.38.</t>
  </si>
  <si>
    <t>2.39.</t>
  </si>
  <si>
    <t>2.40.</t>
  </si>
  <si>
    <t>2.41.</t>
  </si>
  <si>
    <t>2.42.</t>
  </si>
  <si>
    <t>2.43.</t>
  </si>
  <si>
    <t>2.44.</t>
  </si>
  <si>
    <t>2.45.</t>
  </si>
  <si>
    <t>2.46.</t>
  </si>
  <si>
    <t>2.47.</t>
  </si>
  <si>
    <t>2.48.</t>
  </si>
  <si>
    <t>2.49.</t>
  </si>
  <si>
    <t>2.51.</t>
  </si>
  <si>
    <t>2.54.</t>
  </si>
  <si>
    <t>2.55.</t>
  </si>
  <si>
    <t>2.56.</t>
  </si>
  <si>
    <t>2.57.</t>
  </si>
  <si>
    <t>Обновление парка воздушных судов авиаперевозчиков Российской Федерации</t>
  </si>
  <si>
    <t>Цель 1  "Развитие современной и эффективной транспортной инфраструктуры, обеспечивающей ускорение товародвижения и снижение транспортных издержек в экономике"</t>
  </si>
  <si>
    <t>Задача 1.1 "Увеличение пропускной способности участков железнодорожной сети"</t>
  </si>
  <si>
    <t xml:space="preserve">Мга-Гатчина - Веймарн - Ивангород и железнодорожных подходов к портам на Южном берегу Финского залива </t>
  </si>
  <si>
    <t>Задача 1.2  "Формирование направлений железнодорожной сети с обращением поездов повышенного веса и нагрузкой на ось, модернизация постоянных устройств и сооружений"</t>
  </si>
  <si>
    <t>Задача 1.3  "Строительство железнодорожных линий в районах нового освоения"</t>
  </si>
  <si>
    <t xml:space="preserve">Строительство пускового комплекса  Томмот – Якутск (Нижний Бестях) железнодорожной линии Беркакит - Томмот - Якутск в Республике Саха (Якутия) </t>
  </si>
  <si>
    <t>Строительство железнодорожной линии Салехард – Надым (внебюджетные источники - ДЧИ)</t>
  </si>
  <si>
    <t xml:space="preserve">Строительство мостового перехода через р. Обь в районе г. Салехарда </t>
  </si>
  <si>
    <t>Цель 2  "Повышение доступности услуг транспортного комплекса для населения"</t>
  </si>
  <si>
    <t>Задача 2.3   "Обновление парка моторвагонного подвижного состава"</t>
  </si>
  <si>
    <t>Цель 3   "Повышение конкурентоспособности транспортной системы России и реализация транзитного потенциала страны"</t>
  </si>
  <si>
    <t>Задача 3.1   "Развитие сети железных дорог на направлениях транспортных коридоров"</t>
  </si>
  <si>
    <t xml:space="preserve">Развитие Московского транспортного узла </t>
  </si>
  <si>
    <t>Задача 3.2   "Обновление локомотивного парка"</t>
  </si>
  <si>
    <t>Цель 4   "Повышение комплексной безопасности и устойчивости транспортной системы"</t>
  </si>
  <si>
    <t>Задача 4.1   "Обеспечение транспортной безопасности железнодорожного транспорта" (Антитеррор)</t>
  </si>
  <si>
    <t>Задача 4.2   "Строительство обходов железнодорожных узлов"</t>
  </si>
  <si>
    <t>Комплексная реконструкция участка Им. М.Горького - Котельниково - Тихорецкая - Крымская с обходом Краснодарского железнодорожного узла</t>
  </si>
  <si>
    <t>Задача 4.3   "Развитие материальной базы учебных заведений железнодорожного транспорта"</t>
  </si>
  <si>
    <t xml:space="preserve">Развитие материальной базы Уральского государственного университета путей сообщения </t>
  </si>
  <si>
    <t>Развитие материальной базы Московского государственного университета путей сообщения</t>
  </si>
  <si>
    <t>Развитие материальной базы Российского государственного открытого технического университета путей сообщения</t>
  </si>
  <si>
    <t>Развитие материальной базы Петербургского государственного университета путей сообщений</t>
  </si>
  <si>
    <t>Развитие материальной базы Ростовского государственного университета путей сообщения</t>
  </si>
  <si>
    <t>Развитие материальной базы Самарского государственного университета путей сообщения</t>
  </si>
  <si>
    <t>Развитие материальной базы Сибирского государственного университета путей сообщения</t>
  </si>
  <si>
    <t>Развитие материальной базы Омского государственного университета путей сообщения</t>
  </si>
  <si>
    <t>Развитие материальной базы Иркутского государственного университета путей сообщения</t>
  </si>
  <si>
    <t>Развитие материальной базы Дальневосточного государственного университета путей сообщения</t>
  </si>
  <si>
    <t>строительство</t>
  </si>
  <si>
    <t>Комплексное развитие Мурманского транспортного узла
    проектные работы</t>
  </si>
  <si>
    <t>Комплексное развитие Новороссийского транспортного узла (Краснодарский край)
    проектные работы</t>
  </si>
  <si>
    <t xml:space="preserve">3. </t>
  </si>
  <si>
    <t>Исполнитель: Битейкин Никита Андреевич
Телефон: (499) 262-48-40; E-mail: biteykin@ppp-transport.ru</t>
  </si>
  <si>
    <t>2.58.</t>
  </si>
  <si>
    <t>2.59.</t>
  </si>
  <si>
    <t>2.60.</t>
  </si>
  <si>
    <t xml:space="preserve">Строительство автомобильной дороги М-53 "Байкал" Новосибирск - Кемерово - Красноярск - Иркутск на участке км 1296 - км 1320 в Иркутской области (IV пусковой комплекс) </t>
  </si>
  <si>
    <t>2.3</t>
  </si>
  <si>
    <t>Обновление обслуживающего флота</t>
  </si>
  <si>
    <t>2.31.</t>
  </si>
  <si>
    <t>2.32.</t>
  </si>
  <si>
    <t>2.36.</t>
  </si>
  <si>
    <t>Развитие мультимодального транспортно-логистического узла "Ростовский универсальный порт"
     проектные работы</t>
  </si>
  <si>
    <t>Государственный заказчик-координатор - Министерство транспорта Российской Федерации</t>
  </si>
  <si>
    <t>Источники и объемы финансирования на 2011 год (тыс. рублей)</t>
  </si>
  <si>
    <t>Бюджетные назначения по программе на 2011 год</t>
  </si>
  <si>
    <t>Предусмот-рено утвержден-ной ФЦП на 2011 год</t>
  </si>
  <si>
    <r>
      <t xml:space="preserve">    </t>
    </r>
    <r>
      <rPr>
        <b/>
        <sz val="10"/>
        <rFont val="Times New Roman"/>
        <family val="1"/>
      </rPr>
      <t xml:space="preserve"> в том числе:</t>
    </r>
  </si>
  <si>
    <t>Создание сухогрузного района морского порта Тамань
      проектные работы</t>
  </si>
  <si>
    <t>Развитие транспортного узла "Восточный - Находка" (Приморский край)
    проектные работы</t>
  </si>
  <si>
    <t>Развитие Московского авиационного узла. Строительство комплекса взлетно-посадочной полосы (ВПП-3) Международного аэропорта Шереметьево, Московская область
    проектные работы</t>
  </si>
  <si>
    <t xml:space="preserve">Комплексное развитие международного транспортного коридора  "Европа - Западный Китай" на территории Российской Федерации (на участке Санкт-Петербург - Казань - Оренбург - до границы с Республикой Казахстан)
    проектные работы                                                                     </t>
  </si>
  <si>
    <t xml:space="preserve">   строительство</t>
  </si>
  <si>
    <t>Создание Свияжского межрегионального мультимодального логистического центра (Республика Татарстан)
    строительство</t>
  </si>
  <si>
    <t>Создание транспортной инфраструктуры для формирования комплексной транспортно-логистической системы г. Москвы и Московской области, в том числе создание Дмитровского межрегионального мультимодального логистического центра    
    проектные работы</t>
  </si>
  <si>
    <t>Развитие Красноярского международного авиатранспортного узла (Красноярский край) 
    проектные работы</t>
  </si>
  <si>
    <t>Развитие транспортного узла в г. Екатерибург  
   проектные работы</t>
  </si>
  <si>
    <t>-</t>
  </si>
  <si>
    <t>2.1.1</t>
  </si>
  <si>
    <t>2.1.1.1</t>
  </si>
  <si>
    <t>2.1.2</t>
  </si>
  <si>
    <t>2.1.3</t>
  </si>
  <si>
    <t>2.1.3.1</t>
  </si>
  <si>
    <t>2.1.3.2</t>
  </si>
  <si>
    <t>Строительство второго пускового комплекса от ст.  Правая Лена с совмещенным  мостовым переходом через р.  Лену в районе г. Якутска до
 ст. Якутский речной порт (левый берег) в Республике  Саха (Якутия)</t>
  </si>
  <si>
    <t>2.1.3.3</t>
  </si>
  <si>
    <t>2.1.3.4</t>
  </si>
  <si>
    <t>2.2</t>
  </si>
  <si>
    <t>2.2.1</t>
  </si>
  <si>
    <t>Задача 2.1 "Строительство железнодорожных линий для организации скоростного и высокоскоростного пассажирского движения"</t>
  </si>
  <si>
    <t>2.2.1.1</t>
  </si>
  <si>
    <t xml:space="preserve">Строительство железнодорожной линии Прохоровка – Журавка - Чертково – Батайск  </t>
  </si>
  <si>
    <t>2.2.2</t>
  </si>
  <si>
    <t>Задача 2.2   "Обновление парка пассажирских вагонов"</t>
  </si>
  <si>
    <t>2.2.3</t>
  </si>
  <si>
    <t>2.3.1</t>
  </si>
  <si>
    <t>2.3.1.1</t>
  </si>
  <si>
    <t>2.3.2</t>
  </si>
  <si>
    <t>2.3.3</t>
  </si>
  <si>
    <t>Задача 3.3   "Обновление парка грузовых вагонов"</t>
  </si>
  <si>
    <t>2.4</t>
  </si>
  <si>
    <t>2.4.1</t>
  </si>
  <si>
    <t>2.4.2</t>
  </si>
  <si>
    <t>2.4.2.1</t>
  </si>
  <si>
    <t>2.4.3</t>
  </si>
  <si>
    <t>2.4.3.1</t>
  </si>
  <si>
    <t>2.4.3.2</t>
  </si>
  <si>
    <t>2.4.3.3</t>
  </si>
  <si>
    <t>2.4.3.4</t>
  </si>
  <si>
    <t>2.4.3.5</t>
  </si>
  <si>
    <t>2.4.3.6</t>
  </si>
  <si>
    <t>2.4.3.7</t>
  </si>
  <si>
    <t>2.4.3.8</t>
  </si>
  <si>
    <t>2.4.3.9</t>
  </si>
  <si>
    <t>2.4.3.10</t>
  </si>
  <si>
    <t>Строительство и реконструкция автомобильной дороги М-27 Джубга - Сочи до границы с Грузией (на Тбилиси, Баку)</t>
  </si>
  <si>
    <t xml:space="preserve">Федеральное государственное учреждение "Дирекция по строительству и реконструкции автомобильных дорог Черноморского побережья Федерального дорожного агентства", г.Сочи, Краснодарский край </t>
  </si>
  <si>
    <t xml:space="preserve">Строительство федеральной автодороги М-27 Джубга - Сочи до границы с Грузией на участке Адлер - Веселое (включая проектно-изыскательские работы) </t>
  </si>
  <si>
    <t xml:space="preserve">1 этап строительства </t>
  </si>
  <si>
    <t xml:space="preserve">2 этап строительства </t>
  </si>
  <si>
    <t xml:space="preserve">Строительство и реконструкция автомобильной дороги М-27 Джубга - Сочи до границы с Республикой Грузия (на Тбилиси, Баку). Реконструкция автомобильной дороги М-27 Джубга – Сочи до границы с Республикой Грузия (на Тбилиси, Баку) на участке между транспортными развязками км 202+600 "Голубые Дали" и км 204+000 "Адлерское кольцо", Адлерский район, г.Сочи (ул.Ленина) </t>
  </si>
  <si>
    <t xml:space="preserve">Строительство транспортной развязки в двух уровнях на федеральной автомобильной дороге М-27 Джубга - Сочи до границы с Грузией в микрорайоне Голубые Дали, Адлерский район, г.Сочи </t>
  </si>
  <si>
    <t xml:space="preserve">Строительство транспортной развязки на пересечении  Курортного проспекта  и ул.20 Горнострелковой дивизии (км 184, "Стадион") на  автомобильной дороге М-27  Джубга - Сочи до границы с  Грузией (на Тбилиси, Баку), Краснодарский край </t>
  </si>
  <si>
    <t xml:space="preserve">Строительство транспортной развязки в двух уровнях на пересечении улиц Виноградной и Донской (км 174) на автомобильной дороге М-27 "Джубга - Сочи" до границы с Грузией (на Тбилиси, Баку), Краснодарский край  </t>
  </si>
  <si>
    <t xml:space="preserve">Строительство транспортной развязки "Адлерское кольцо" на разных уровнях (включая проектно-изыскательские работы) </t>
  </si>
  <si>
    <t xml:space="preserve">Строительство автодорожного моста через р.Сочи, центральный район г.Сочи (включая проектно-изыскательские работы) </t>
  </si>
  <si>
    <t xml:space="preserve">Федеральное государственное учреждение "Управление федеральных автомобильных дорог по Краснодарскому краю Федерального дорожного агентства", г.Краснодар </t>
  </si>
  <si>
    <t xml:space="preserve">Строительство подъезда к автомобильному пункту пропуска и учета движения автотранспорта на участке "Адлер - Псоу" автомобильной дороги М-27 Джубга – Сочи до границы с Республикой Грузия (на Тбилиси, Баку), Краснодарский край  </t>
  </si>
  <si>
    <t xml:space="preserve">Строительство Центральной автомагистрали г.Сочи "Дублер Курортного проспекта", строящейся от 172-го километра федеральной автомобильной дороги М-27 Джубга - Сочи (р.Псахе) до начала обхода г.Сочи (р.Агура) </t>
  </si>
  <si>
    <t xml:space="preserve">Строительство центральной автомагистрали г.Сочи "Дублер Курортного проспекта" от км 172 федеральной автодороги М-27 Джубга - Сочи (р.Псахе) до начала обхода города Сочи ПК 0 (р.Агура) с реконструкцией участка автомобильной дороги от ул.Земляничная до Курортного проспекта, Краснодарский край (I очередь - от р.Агура до ул.Земляничная) </t>
  </si>
  <si>
    <t xml:space="preserve">Строительство центральной автомагистрали г.Сочи "Дублер Курортного проспекта" от км 172 федеральной автодороги М-27 Джубга - Сочи (р.Псахе) до начала обхода города Сочи ПК 0 (р.Агура) с реконструкцией участка автомобильной дороги от ул.Земляничная до Курортного проспекта, Краснодарский край (II очередь от ул.Земляничной до р.Сочи) </t>
  </si>
  <si>
    <t xml:space="preserve">Строительство центральной автомагистрали г.Сочи "Дублер Курортного проспекта" от км 172 федеральной автодороги М-27 Джубга - Сочи (р.Псахе) до начала обхода города Сочи ПК 0 (р.Агура) с реконструкцией участка автомобильной дороги от ул.Земляничная до Курортного проспекта, Краснодарский край (III очередь от р.Сочи до р.Псахе)  </t>
  </si>
  <si>
    <t xml:space="preserve">Строительство автомобильной транспортной развязки "Аэропорт" в двух уровнях (км 2) на автомобильной дороге Адлер (автомобильная дорога Джубга – Сочи) – Красная Поляна </t>
  </si>
  <si>
    <t xml:space="preserve">Строительство автомобильной транспортной развязки "Аэропорт" в двух уровнях (км 2) на автомобильной дороге Адлер (автомобильная дорога Джубга – Сочи) – Красная Поляна  (включая проектные и изыскательские работы, строительство) </t>
  </si>
  <si>
    <t xml:space="preserve">Строительство кольцевой автомобильной дороги  вокруг г.Санкт-Петербурга </t>
  </si>
  <si>
    <t xml:space="preserve">Федеральное государственное учреждение "Дирекция по строительству транспортного обхода города Санкт-Петербург Федерального дорожного агентства", г.Санкт-Петербург </t>
  </si>
  <si>
    <t xml:space="preserve">Первая очередь строительства кольцевой автомобильной дороги вокруг Санкт-Петербурга на участке от Приозерского шоссе до автомобильной дороги "Россия" </t>
  </si>
  <si>
    <t xml:space="preserve">Строительство второй очереди кольцевой автомобильной дороги вокруг г.Санкт-Петербурга. Участок от автомобильной дороги "Россия" до автомобильной дороги Нарва </t>
  </si>
  <si>
    <t xml:space="preserve">Строительство второй очереди кольцевой автомобильной дороги вокруг г.Санкт-Петербурга. Участок от автомобильной дороги "Нарва" до поселка Бронка </t>
  </si>
  <si>
    <t xml:space="preserve">1-ый этап строительства "Строительство транспортной развязки на примыкании к кольцевой автомобильной дороге вокруг Санкт-Петербурга", ул.Парашютная </t>
  </si>
  <si>
    <t xml:space="preserve">Строительство транспортной развязки на кольцевой автомобильной дороге вокруг г.Санкт-Петербурга на участке от автомобильной дороги "Нарва" до поселка Бронка с подъездом к строящемуся ММПК "Бронка" </t>
  </si>
  <si>
    <t>Строительство транспортной развязки на кольцевой автомобильной дороге вокруг г.Санкт-Петербурга на участке от автомобильной дороги "Нарва" до поселка Бронка с подъездом к строящемуся ММПК "Бронка" (ПИР)</t>
  </si>
  <si>
    <t xml:space="preserve">Строительство и реконструкция автомобильной дороги М-4 "Дон" от Москвы через Воронеж, Ростов-на-Дону, Краснодар до Новороссийска  </t>
  </si>
  <si>
    <t xml:space="preserve">Реконструкция автодороги "Подъезд к г.Краснодару" от автомагистрали  М-4 "Дон", транспортная развязка на км 4+700 с двумя путепроводами : через автодорогу  "Подъезд к г.Краснодару" и железную дорогу "Краснодар - Тимашевск", Краснодарский край </t>
  </si>
  <si>
    <t xml:space="preserve">Строительство и реконструкция автомобильной дороги М-2 "Крым" от Москвы через Тулу, Орел, Курск, Белгород до границы с Украиной (на Харьков, Днепропетровск, Симферополь) </t>
  </si>
  <si>
    <t xml:space="preserve">Федеральное государственное учреждение "Управление автомобильной магистрали Москва - Харьков Федерального дорожного агентства", г.Орел </t>
  </si>
  <si>
    <t xml:space="preserve">Реконструкция путепроводного перехода через железную дорогу  на км 261 автомобильной дороги М-2 "Крым" от Москвы через Тулу, Орел, Курск, Белгород до границы с Украиной, Тульская область </t>
  </si>
  <si>
    <t xml:space="preserve">Реконструкция участков автомобильной дороги М-9 "Балтия" - от Москвы через Волоколамск до границы с Латвийской Республикой (на Ригу) </t>
  </si>
  <si>
    <t xml:space="preserve">Федеральное государственное учреждение "Федеральное управление автомобильных дорог "Центральная Россия" Федерального дорожного агентства", г.Одинцово, Московская область </t>
  </si>
  <si>
    <t xml:space="preserve">Строительство транспортной развязки на км 41+150 автомобильной дороги М-9 "Балтия" - от Москвы через Волоколамск до границы с Латвийской Республикой (на Ригу),  Московская область </t>
  </si>
  <si>
    <t xml:space="preserve">Реконструкция участков автомобильной дороги А-104 Москва - Дмитров - Дубна </t>
  </si>
  <si>
    <t xml:space="preserve">Реконструкция участков автомобильной дороги  А-103 Щелковское шоссе  до пересечения с Московским малым кольцом  </t>
  </si>
  <si>
    <t xml:space="preserve">Строительство путепровода на 34 км автомобильной дороги А103 Щелковское шоссе до пересечения с Московским малым кольцом (с подъездами к г.Щелково и Звездному городку), Московская область  </t>
  </si>
  <si>
    <t xml:space="preserve">Реконструкция участков автомобильной дороги Московское малое кольцо через Икшу, Ногинск, Бронницы, Голицино, Истру </t>
  </si>
  <si>
    <t xml:space="preserve">Строительство путепровода на автомобильной дороге  Московское малое кольцо через Икшу, Ногинск, Бронницы, Голицыно, Истру на 3 км  участка от Минского шоссе до Можайского шоссе, Московская область  </t>
  </si>
  <si>
    <t xml:space="preserve">Строительство путепровода на автомобильной дороге Московское малое кольцо через Икшу, Ногинск, Бронницы, Голицыно, Истру на км 1 участка от Симферопольского шоссе до Брестского шоссе, Московская область </t>
  </si>
  <si>
    <t xml:space="preserve">Строительство путепровода на автомобильной дороге  Московское малое кольцо через Икшу, Ногинск, Бронницы, Голицыно, Истру на км 2 участка от Киевского шоссе до Минского шоссе, Московская область  </t>
  </si>
  <si>
    <t xml:space="preserve">Реконструкция путепровода на км 3+960 автомобильной дороги Московское малое кольцо через Икшу, Ногинск, Бронницы, Голицыно, Истру (участок от Горьковского шоссе до Егорьевского шоссе), Московская область </t>
  </si>
  <si>
    <t xml:space="preserve">Реконструкция моста через реку Москва на км 25+591 автомобильной дороги Московское малое кольцо через Икшу, Ногинск, Бронницы, Голицыно, Истру (участок от Егорьевского шоссе до Рязанского шоссе), Московская область </t>
  </si>
  <si>
    <t xml:space="preserve">Реконструкция путепровода через железную дорогу на км 16+250 автомобильной дороги Московское малое кольцо через Икшу, Ногинск, Бронницы, Голицыно, Истру (участок от Волоколамского шоссе до Ленинградского шоссе), Московская область </t>
  </si>
  <si>
    <t xml:space="preserve">Реконструкция участков автомобильной дороги Московское большое кольцо через Дмитров, Сергиев Посад, Орехово-Зуево, Воскресенск, Михнево, Балабаново, Рузу, Клин  </t>
  </si>
  <si>
    <t xml:space="preserve">Строительство и реконструкция Московского большого кольца через Дмитров, Сергиев Посад, Орехово-Зуево, Воскресенск, Михнево, Балабаново, Рузу, Клин на участке пересечения с автомобильной дорогой М-7 "Волга" - от Москвы через Владимир, Нижний Новгород, Казань до Уфы до д.Стенино, Московская область </t>
  </si>
  <si>
    <t xml:space="preserve">Строительство путепровода на автомобильной дороге  Московское большое кольцо через Дмитров, Сергиев Посад, Орехово-Зуево, Воскресенск, Михнево, Балабаново, Рузу, Клин на 33 км участка от Каширского шоссе до Симферопольского шоссе, Московская область  </t>
  </si>
  <si>
    <t xml:space="preserve">Строительство путепровода на автомобильной дороге  Московское большое кольцо через Дмитров, Сергиев Посад, Орехово-Зуево, Воскресенск, Михнево, Балабаново, Рузу, Клин на 42 км  участка от Рязанского шоссе до Каширского шоссе, Московская область  </t>
  </si>
  <si>
    <t xml:space="preserve">Строительство автомобильной дороги Московское большое кольцо через Дмитров, Сергиев Посад, Орехово-Зуево, Воскресенск, Михнево, Балабаново, Рузу, Клин на участке II-ой очереди обхода г.Дмитрова км 0 - км 8, Московская область  </t>
  </si>
  <si>
    <t xml:space="preserve">Строительство и реконструкция автомобильной дороги М-8 "Холмогоры" - от Москвы через Ярославль, Вологду до Архангельска </t>
  </si>
  <si>
    <t xml:space="preserve">Федеральное государственное учреждение "Управление автомобильной магистрали Москва - Архангельск Федерального дорожного агентства", г.Вологда </t>
  </si>
  <si>
    <t xml:space="preserve">Строительство и реконструкция автомобильной дороги М-8 "Холмогоры" от Москвы через Ярославль, Вологду до Архангельска на участке км 715+000 - км 737+000 (Обход г.Вельска) в Архангельской области </t>
  </si>
  <si>
    <t xml:space="preserve">Строительство автомобильной дороги М-8 "Холмогоры" - от Москвы через Ярославль, Вологду до Архангельска на участке км 737+000 - км 755+000  в Архангельской области </t>
  </si>
  <si>
    <t xml:space="preserve">Реконструкция автомобильной дороги М-8 "Холмогоры"  от Москвы через Ярославль, Вологду до Архангельска на участке км 273+800 - км 278+000 в Ярославской области </t>
  </si>
  <si>
    <t xml:space="preserve">Федеральное государственное учреждение  "Федеральное управление автомобильных дорог "Центральная Россия" Федерального дорожного агентства", г.Одинцово, Московская область </t>
  </si>
  <si>
    <t xml:space="preserve">Реконструкция автомобильной дороги М-8 "Холмогоры" - от Москвы через Ярославль, Вологду до Архангельска на участке МКАД - Пушкино км 16 - км 47 в Московской области. Пусковой комплекс № 2, км 22+100 - км 29+500 (обход п.Тарасовка) </t>
  </si>
  <si>
    <t xml:space="preserve">Строительство и реконструкция участков автомобильной дороги от Санкт-Петербурга через Приозерск, Сортавалу до Петрозаводска </t>
  </si>
  <si>
    <t xml:space="preserve">Федеральное государственное учреждение "Управление автомобильной магистрали Санкт-Петербург - Мурманск Федерального дорожного агентства", г.Петрозаводск, Республика Карелия </t>
  </si>
  <si>
    <t xml:space="preserve">Строительство и реконструкция участков автомобильной дороги от Санкт-Петербурга через Приозерск, Сортавалу до Петрозаводска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г.Санкт-Петербурга через Скотное до автомобильной дороги Магистральная, на участке км 408 - км 424, Республика Карелия </t>
  </si>
  <si>
    <t xml:space="preserve">Федеральное государственное учреждение "Федеральное управление автомобильных дорог "Северо-Запад" имени Н.В.Смирнова Федерального дорожного агентства", г.Санкт-Петербург </t>
  </si>
  <si>
    <t xml:space="preserve">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г.Санкт-Петербурга через Скотное до автомобильной дороги Магистральная I очередь в Ленинградской области </t>
  </si>
  <si>
    <t xml:space="preserve">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г.Санкт-Петербурга через Скотное до автомобильной дороги Магистральная II очередь в Ленинградской области </t>
  </si>
  <si>
    <t>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г.Санкт-Петербурга через Скотное до автомобильной дороги Магистральная, на участке км 57+550 - км 81+000, Ленинградская область (ПИР)</t>
  </si>
  <si>
    <t>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г.Санкт-Петербурга через Скотное до автомобильной дороги Магистральная, на участке км 155 - км 173, Республика Карелия (ПИР)</t>
  </si>
  <si>
    <t xml:space="preserve">Реконструкция участков автомобильной дороги М-11 "Нарва" от Санкт- Петербурга до границы с Эстонской Республикой (на Таллин) </t>
  </si>
  <si>
    <t xml:space="preserve">Реконструкция автомобильной дороги М-11 "Нарва" от Санкт-Петербурга до границы с Эстонской Республикой (на Таллин), подъезд к морскому  торговому порту Усть-Луга (через Керстово, Котлы, Косколово) на участке подъезд к морскому торговому порту Усть-Луга км 16 - км 40 (подъезд к д.Лужицы) в Ленинградской области </t>
  </si>
  <si>
    <t xml:space="preserve">Реконструкция автомобильной дороги А-114 Вологда - Новая Ладога до магистрали "Кола" (через Тихвин) </t>
  </si>
  <si>
    <t xml:space="preserve">Реконструкция автомобильной дороги М-18 "Кола"- от Санкт-Петербурга через Петрозаводск, Мурманск, Печенегу до границы с Норвегией (международный автомобильный пункт пропуска через государственную границу Российской Федерации "Борисоглебск")   </t>
  </si>
  <si>
    <t xml:space="preserve">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участке км 1009 - км 1071 (км 1051 - км 1040+500) III пусковой комплекс, Республика Карелия </t>
  </si>
  <si>
    <t xml:space="preserve">Разработка предпроектной и проектной документации </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</si>
  <si>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участке км 1547 - км 1572, Мурманская область (ПИР)</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</si>
  <si>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Подъезд к г.Мурманск  км 0+00 - км 14+297, Мурманская область (ПИР)</t>
  </si>
  <si>
    <t xml:space="preserve">Строительство и реконструкция автомобильной дороги М-20 Санкт-Петербург - Псков - Пустошка - Невель до границы с Республикой Беларусь </t>
  </si>
  <si>
    <t xml:space="preserve">Реконструкция подъезда к МАПП "Лобок" от автомобильной дороги М-20 Санкт-Петербург - Псков - Пустошка - Невель до границы с Республикой Беларусь, Псковская область </t>
  </si>
  <si>
    <t xml:space="preserve">Реконструкция участков автомобильной дороги М - 10 "Россия" - от Москвы через Тверь, Новгород до Санкт-Петербурга  </t>
  </si>
  <si>
    <t xml:space="preserve">Федеральное государственное учреждение "Управление автомобильной магистрали Москва - Санкт-Петербург Федерального дорожного агентства", г.Тверь </t>
  </si>
  <si>
    <t xml:space="preserve">Реконструкция мостового перехода через р.Волга на км 176  (I очередь) автомобильной дороги М-10 "Россия"  от Москвы через Тверь, Новгород до Санкт-Петербурга,  Тверская область </t>
  </si>
  <si>
    <t xml:space="preserve">Реконструкция автомобильной дороги М - 10 "Россия" - от Москвы через Тверь, Новгород до Санкт-Петербурга на участке км 218+390 - км 231+000, Тверская область </t>
  </si>
  <si>
    <t xml:space="preserve">Реконструкция автомобильной дороги М-10 "Россия" от Москвы через Тверь, Новгород до Санкт-Петербурга на участке км 231+000- км 246+000, Тверская область </t>
  </si>
  <si>
    <t xml:space="preserve">Строительство и реконструкция участков автомобильной дороги М-10 "Скандинавия" от Санкт-Петербурга через Выборг до границы с Финляндией </t>
  </si>
  <si>
    <t>Реконструкция автомобильной дороги М-10 "Скандинавия" - от Санкт-Петербурга через Выборг до границы с Финляндией на участке км 47+571 - км 65+000, Ленинградская область (ПИР)</t>
  </si>
  <si>
    <t xml:space="preserve">Реконструкция участков автомобильной дороги А-101 Москва - Малоярославец - Рославль до границы с Республикой Белоруссия (на Бобруйск, Слуцк) </t>
  </si>
  <si>
    <t xml:space="preserve">Реконструкция автомобильной дороги А-101 Москва - Малоярославец - Рославль до границы с Республикой Беларусь на участке км 20+300 - км 49+000, Московская область </t>
  </si>
  <si>
    <t xml:space="preserve">Реконструкция автомобильной дороги А-141 Брянск- Смоленск до границы с Республикой Беларусь (через Рудню, на Витебск) </t>
  </si>
  <si>
    <t xml:space="preserve">Федеральное государственное учреждение "Управление автомобильной магистрали Москва - Бобруйск Федерального дорожного агентства", г.Калуга </t>
  </si>
  <si>
    <t xml:space="preserve">Строительство и реконструкция автомобильной дороги М-5 "Урал" от Москвы через Рязань, Пензу, Самару, Уфу до Челябинска </t>
  </si>
  <si>
    <t xml:space="preserve">Строительство  автомобильной  дороги М-5 "Урал "  на участке от Московского малого кольца (км 3+120 Рязано-Каширское шоссе) до с.Ульянино (км 71), Московская область </t>
  </si>
  <si>
    <t xml:space="preserve">Реконструкция транспортной развязки на 21 км автомобильной дороги М-5 "Урал"  от Москвы через Рязань, Пензу, Самару, Уфу до Челябинска, Московская область  </t>
  </si>
  <si>
    <t xml:space="preserve">Федеральное государственное учреждение "Управление автомобильной магистрали Самара - Уфа - Челябинск Федерального дорожного агентства", г.Уфа, Республика Башкортостан </t>
  </si>
  <si>
    <t xml:space="preserve">Реконструкция автомобильной  дороги М-5 "Урал" от Москвы через Рязань, Пензу, Самару, Уфу до Челябинска на участке км 1466+030 - км 1480+000, Республика Башкортостан </t>
  </si>
  <si>
    <t xml:space="preserve">Федеральное государственное учреждение "Управление федеральных автомобильных дорог "Южный Урал" Федерального дорожного агентства", г.Челябинск </t>
  </si>
  <si>
    <t xml:space="preserve">Реконструкция автомобильной дороги М-5 "Урал" -от Москвы через Рязань, Пензу, Самару, Уфу до Челябинска на участке км 1820+233 - км 1829+000  в Челябинской области  </t>
  </si>
  <si>
    <t xml:space="preserve">Федеральное государственное учреждение "Федеральное  управление автомобильных дорог "Большая Волга" Федерального дорожного агентства", г.Пенза </t>
  </si>
  <si>
    <t xml:space="preserve">Реконструкция автомобильной дороги М-5 "Урал" - от Москвы через Рязань, Пензу, Самару, Уфу до Челябинска на участке км 202+690 - км 221+900 в Рязанской области </t>
  </si>
  <si>
    <t xml:space="preserve">Строительство автомобильной дороги Подъезд к городу Оренбург от автомобильной дороги М-5 "Урал" на участке км 96 - км 147, Самарская область </t>
  </si>
  <si>
    <t xml:space="preserve">Строительство автомобильной дороги М-5 "Урал"   на участке км 678+010 - км 695+612 в Пензенской области </t>
  </si>
  <si>
    <t xml:space="preserve">Строительство путепровода через железную дорогу на  км 403 автомобильной дороги М-5 "Урал"- от Москвы через Рязань, Пензу, Самару, Уфу до Челябинска, Рязанская область </t>
  </si>
  <si>
    <t xml:space="preserve">Федеральное государственное учреждение "Управление автомобильной магистрали Нижний Новгород - Уфа Федерального дорожного агентства", г.Чебоксары, Чувашская Республика </t>
  </si>
  <si>
    <t xml:space="preserve">Реконструкция Подъезда к г.Саранску от автодороги М-5 "Урал" на участке Торбеево - автодорога "Урал" в Республике Мордовия (I пусковой комплекс) км 22+489 - км 15+489 </t>
  </si>
  <si>
    <t xml:space="preserve">Строительство обхода г.Краснослободск автомобильной дороги Подъезд к г.Саранск от автомобильной дороги М-5 "Урал" на участке км 95+150- км 106+350 в  Республике Мордовия </t>
  </si>
  <si>
    <t>Строительство автомобильной дороги М-5 "Урал" - от Москвы через Рязань, Пензу, Самару, Уфу до Челябинска на участке обхода п.Октябрьский с мостом через реку Москва км 28 - км 37, Московская область (ПИР)</t>
  </si>
  <si>
    <t>Строительство транспортной развязки на км 182 автомобильной дороги М-5 "Урал" - от Москвы через Рязань, Пензу, Самару, Уфу до Челябинска, Рязанская область (ПИР)</t>
  </si>
  <si>
    <t>Строительство автомобильной дороги М-5 "Урал" - от Москвы через Рязань, Пензу, Самару, Уфу до Челябинска на  участке км 248+108 - км 258+378, Рязанская область (ПИР)</t>
  </si>
  <si>
    <t>Строительство путепровода через железную дорогу км 414+750 автомобильной дороги М-5 "Урал" - от Москвы через Рязань, Пензу, Самару, Уфу до Челябинска, Рязанская область (ПИР)</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</si>
</sst>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
    <numFmt numFmtId="175" formatCode="#,##0.0"/>
    <numFmt numFmtId="176" formatCode="0.0"/>
    <numFmt numFmtId="177" formatCode="#,##0.0_р_."/>
    <numFmt numFmtId="178" formatCode="#,##0.0000"/>
    <numFmt numFmtId="179" formatCode="#,##0.00000"/>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40">
    <font>
      <sz val="10"/>
      <name val="Arial"/>
      <family val="0"/>
    </font>
    <font>
      <sz val="11"/>
      <name val="Times New Roman"/>
      <family val="1"/>
    </font>
    <font>
      <b/>
      <sz val="11"/>
      <name val="Times New Roman"/>
      <family val="1"/>
    </font>
    <font>
      <sz val="11"/>
      <name val="Arial"/>
      <family val="2"/>
    </font>
    <font>
      <b/>
      <sz val="14"/>
      <name val="Times New Roman"/>
      <family val="1"/>
    </font>
    <font>
      <b/>
      <sz val="11"/>
      <name val="Times New Roman Cyr"/>
      <family val="0"/>
    </font>
    <font>
      <sz val="11"/>
      <name val="Times New Roman Cyr"/>
      <family val="0"/>
    </font>
    <font>
      <i/>
      <sz val="11"/>
      <name val="Times New Roman Cyr"/>
      <family val="0"/>
    </font>
    <font>
      <i/>
      <sz val="11"/>
      <name val="Times New Roman"/>
      <family val="1"/>
    </font>
    <font>
      <b/>
      <sz val="12"/>
      <name val="Times New Roman"/>
      <family val="1"/>
    </font>
    <font>
      <sz val="10"/>
      <name val="Times New Roman"/>
      <family val="1"/>
    </font>
    <font>
      <b/>
      <sz val="10"/>
      <name val="Times New Roman"/>
      <family val="1"/>
    </font>
    <font>
      <sz val="10"/>
      <color indexed="8"/>
      <name val="Times New Roman"/>
      <family val="1"/>
    </font>
    <font>
      <b/>
      <sz val="11"/>
      <color indexed="8"/>
      <name val="Times New Roman Cyr"/>
      <family val="1"/>
    </font>
    <font>
      <b/>
      <sz val="10"/>
      <name val="Times New Roman Cyr"/>
      <family val="1"/>
    </font>
    <font>
      <sz val="10"/>
      <name val="Times New Roman Cyr"/>
      <family val="1"/>
    </font>
    <font>
      <b/>
      <sz val="10"/>
      <color indexed="8"/>
      <name val="Times New Roman Cyr"/>
      <family val="1"/>
    </font>
    <font>
      <sz val="10"/>
      <color indexed="8"/>
      <name val="Times New Roman Cyr"/>
      <family val="1"/>
    </font>
    <font>
      <sz val="10"/>
      <name val="Arial Cyr"/>
      <family val="0"/>
    </font>
    <font>
      <b/>
      <u val="single"/>
      <sz val="10"/>
      <name val="Times New Roman"/>
      <family val="1"/>
    </font>
    <font>
      <sz val="9"/>
      <name val="Times New Roman"/>
      <family val="1"/>
    </font>
    <font>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double"/>
      <bottom style="double"/>
    </border>
    <border>
      <left style="thin"/>
      <right style="thin"/>
      <top style="thin"/>
      <bottom style="thin"/>
    </border>
    <border>
      <left style="thin"/>
      <right style="thin"/>
      <top style="double"/>
      <bottom style="thin"/>
    </border>
    <border>
      <left style="double"/>
      <right style="double"/>
      <top style="double"/>
      <bottom>
        <color indexed="63"/>
      </bottom>
    </border>
    <border>
      <left style="double"/>
      <right>
        <color indexed="63"/>
      </right>
      <top style="double"/>
      <bottom>
        <color indexed="63"/>
      </bottom>
    </border>
    <border>
      <left style="double"/>
      <right style="thin"/>
      <top style="double"/>
      <bottom style="thin"/>
    </border>
    <border>
      <left style="double"/>
      <right style="thin"/>
      <top style="thin"/>
      <bottom style="thin"/>
    </border>
    <border>
      <left style="double"/>
      <right style="double"/>
      <top style="double"/>
      <bottom style="double"/>
    </border>
    <border>
      <left style="thin"/>
      <right style="double"/>
      <top style="double"/>
      <bottom style="thin"/>
    </border>
    <border>
      <left style="thin"/>
      <right style="double"/>
      <top style="thin"/>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style="double"/>
      <bottom style="double"/>
    </border>
    <border>
      <left>
        <color indexed="63"/>
      </left>
      <right>
        <color indexed="63"/>
      </right>
      <top style="double"/>
      <bottom>
        <color indexed="63"/>
      </bottom>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color indexed="63"/>
      </bottom>
    </border>
    <border>
      <left style="thin"/>
      <right style="double"/>
      <top/>
      <bottom/>
    </border>
    <border>
      <left/>
      <right style="double"/>
      <top style="thin"/>
      <bottom/>
    </border>
    <border>
      <left style="double"/>
      <right style="thin"/>
      <top style="thin"/>
      <bottom style="double"/>
    </border>
    <border>
      <left style="thin"/>
      <right style="thin"/>
      <top style="thin"/>
      <bottom style="double"/>
    </border>
    <border>
      <left style="thin"/>
      <right style="thin"/>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style="double"/>
      <top/>
      <bottom style="thin"/>
    </border>
    <border>
      <left style="thin"/>
      <right style="double"/>
      <top style="thin"/>
      <bottom style="double"/>
    </border>
    <border>
      <left style="thin">
        <color indexed="63"/>
      </left>
      <right>
        <color indexed="63"/>
      </right>
      <top>
        <color indexed="63"/>
      </top>
      <bottom>
        <color indexed="63"/>
      </bottom>
    </border>
    <border>
      <left style="double"/>
      <right>
        <color indexed="63"/>
      </right>
      <top>
        <color indexed="63"/>
      </top>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color indexed="63"/>
      </left>
      <right style="double"/>
      <top style="double"/>
      <bottom style="double"/>
    </border>
    <border>
      <left>
        <color indexed="63"/>
      </left>
      <right>
        <color indexed="63"/>
      </right>
      <top style="thin"/>
      <bottom>
        <color indexed="63"/>
      </bottom>
    </border>
    <border>
      <left style="double"/>
      <right style="double"/>
      <top>
        <color indexed="63"/>
      </top>
      <bottom>
        <color indexed="63"/>
      </bottom>
    </border>
    <border>
      <left style="double"/>
      <right style="double"/>
      <top>
        <color indexed="63"/>
      </top>
      <bottom style="double"/>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4" borderId="0" applyNumberFormat="0" applyBorder="0" applyAlignment="0" applyProtection="0"/>
  </cellStyleXfs>
  <cellXfs count="277">
    <xf numFmtId="0" fontId="0" fillId="0" borderId="0" xfId="0" applyAlignment="1">
      <alignment/>
    </xf>
    <xf numFmtId="0" fontId="2" fillId="0" borderId="10" xfId="0" applyFont="1" applyFill="1" applyBorder="1" applyAlignment="1">
      <alignment horizontal="center" vertical="top" wrapText="1"/>
    </xf>
    <xf numFmtId="175" fontId="2" fillId="0" borderId="11"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top" wrapText="1"/>
    </xf>
    <xf numFmtId="0" fontId="2" fillId="0" borderId="12" xfId="0" applyFont="1" applyFill="1" applyBorder="1" applyAlignment="1">
      <alignment vertical="top" wrapText="1"/>
    </xf>
    <xf numFmtId="175" fontId="2" fillId="0" borderId="13" xfId="0" applyNumberFormat="1" applyFont="1" applyFill="1" applyBorder="1" applyAlignment="1">
      <alignment horizontal="center" vertical="center" wrapText="1"/>
    </xf>
    <xf numFmtId="0" fontId="2" fillId="0" borderId="13" xfId="0" applyFont="1" applyFill="1" applyBorder="1" applyAlignment="1">
      <alignment vertical="top" wrapText="1"/>
    </xf>
    <xf numFmtId="3" fontId="2" fillId="0" borderId="14" xfId="0" applyNumberFormat="1" applyFont="1" applyFill="1" applyBorder="1" applyAlignment="1">
      <alignment horizontal="center" vertical="top" wrapText="1"/>
    </xf>
    <xf numFmtId="3" fontId="2" fillId="0" borderId="13" xfId="0" applyNumberFormat="1" applyFont="1" applyFill="1" applyBorder="1" applyAlignment="1">
      <alignment horizontal="center" vertical="top" wrapText="1"/>
    </xf>
    <xf numFmtId="3" fontId="2" fillId="0" borderId="15" xfId="0" applyNumberFormat="1" applyFont="1" applyFill="1" applyBorder="1" applyAlignment="1">
      <alignment horizontal="center" vertical="top" wrapText="1"/>
    </xf>
    <xf numFmtId="3" fontId="2" fillId="0" borderId="16" xfId="0" applyNumberFormat="1" applyFont="1" applyFill="1" applyBorder="1" applyAlignment="1">
      <alignment horizontal="center" vertical="top" wrapText="1"/>
    </xf>
    <xf numFmtId="0" fontId="10" fillId="0" borderId="11" xfId="0" applyFont="1" applyFill="1" applyBorder="1" applyAlignment="1">
      <alignment vertical="top" wrapText="1"/>
    </xf>
    <xf numFmtId="175" fontId="1" fillId="0" borderId="11"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175" fontId="2" fillId="0" borderId="12" xfId="0" applyNumberFormat="1" applyFont="1" applyFill="1" applyBorder="1" applyAlignment="1">
      <alignment horizontal="center" vertical="center" wrapText="1"/>
    </xf>
    <xf numFmtId="175" fontId="2" fillId="0" borderId="12" xfId="0" applyNumberFormat="1" applyFont="1" applyFill="1" applyBorder="1" applyAlignment="1">
      <alignment horizontal="center" vertical="center"/>
    </xf>
    <xf numFmtId="173" fontId="1" fillId="0" borderId="0" xfId="0" applyNumberFormat="1" applyFont="1" applyFill="1" applyAlignment="1">
      <alignment horizontal="center" vertical="center"/>
    </xf>
    <xf numFmtId="173" fontId="1" fillId="0" borderId="10" xfId="0" applyNumberFormat="1" applyFont="1" applyFill="1" applyBorder="1" applyAlignment="1">
      <alignment horizontal="center" vertical="center"/>
    </xf>
    <xf numFmtId="173" fontId="1" fillId="0" borderId="13" xfId="0" applyNumberFormat="1" applyFont="1" applyFill="1" applyBorder="1" applyAlignment="1">
      <alignment horizontal="center" vertical="center"/>
    </xf>
    <xf numFmtId="0" fontId="11" fillId="0" borderId="17" xfId="0" applyFont="1" applyFill="1" applyBorder="1" applyAlignment="1">
      <alignment horizontal="center" vertical="center" wrapText="1"/>
    </xf>
    <xf numFmtId="3" fontId="1" fillId="0" borderId="0" xfId="0" applyNumberFormat="1" applyFont="1" applyFill="1" applyAlignment="1">
      <alignment horizontal="center" vertical="top"/>
    </xf>
    <xf numFmtId="175" fontId="1" fillId="0" borderId="0" xfId="0" applyNumberFormat="1" applyFont="1" applyFill="1" applyAlignment="1">
      <alignment horizontal="center" vertical="center"/>
    </xf>
    <xf numFmtId="175" fontId="2" fillId="0" borderId="0" xfId="0" applyNumberFormat="1" applyFont="1" applyFill="1" applyAlignment="1">
      <alignment horizontal="center" vertical="center"/>
    </xf>
    <xf numFmtId="175" fontId="2" fillId="0" borderId="10" xfId="0" applyNumberFormat="1" applyFont="1" applyFill="1" applyBorder="1" applyAlignment="1">
      <alignment horizontal="center" vertical="center" wrapText="1"/>
    </xf>
    <xf numFmtId="175" fontId="1" fillId="0" borderId="10"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xf>
    <xf numFmtId="173" fontId="2" fillId="0" borderId="18" xfId="0" applyNumberFormat="1" applyFont="1" applyFill="1" applyBorder="1" applyAlignment="1">
      <alignment horizontal="center" vertical="center"/>
    </xf>
    <xf numFmtId="173" fontId="2" fillId="0" borderId="19" xfId="0" applyNumberFormat="1" applyFont="1" applyFill="1" applyBorder="1" applyAlignment="1">
      <alignment horizontal="center" vertical="center"/>
    </xf>
    <xf numFmtId="49" fontId="1" fillId="0" borderId="16" xfId="0" applyNumberFormat="1" applyFont="1" applyFill="1" applyBorder="1" applyAlignment="1">
      <alignment horizontal="center" vertical="top"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left" wrapText="1"/>
    </xf>
    <xf numFmtId="175" fontId="6" fillId="0" borderId="21" xfId="0" applyNumberFormat="1" applyFont="1" applyFill="1" applyBorder="1" applyAlignment="1">
      <alignment horizontal="center" vertical="center"/>
    </xf>
    <xf numFmtId="176" fontId="6" fillId="0" borderId="21" xfId="0" applyNumberFormat="1" applyFont="1" applyFill="1" applyBorder="1" applyAlignment="1">
      <alignment horizontal="center" vertical="center"/>
    </xf>
    <xf numFmtId="0" fontId="1" fillId="0" borderId="22" xfId="0" applyFont="1" applyFill="1" applyBorder="1" applyAlignment="1">
      <alignment/>
    </xf>
    <xf numFmtId="4" fontId="10" fillId="0"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right" vertical="top" wrapText="1"/>
    </xf>
    <xf numFmtId="4" fontId="21" fillId="0" borderId="11" xfId="0" applyNumberFormat="1" applyFont="1" applyFill="1" applyBorder="1" applyAlignment="1">
      <alignment horizontal="center" vertical="center" wrapText="1"/>
    </xf>
    <xf numFmtId="0" fontId="20" fillId="0" borderId="23" xfId="0" applyFont="1" applyFill="1" applyBorder="1" applyAlignment="1">
      <alignment horizontal="center" vertical="top" wrapText="1"/>
    </xf>
    <xf numFmtId="0" fontId="20" fillId="0" borderId="17" xfId="0" applyFont="1" applyFill="1" applyBorder="1" applyAlignment="1">
      <alignment horizontal="center" vertical="top" wrapText="1"/>
    </xf>
    <xf numFmtId="0" fontId="20" fillId="0" borderId="24"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0" xfId="0" applyFont="1" applyFill="1" applyBorder="1" applyAlignment="1">
      <alignment horizontal="center" vertical="top" wrapText="1"/>
    </xf>
    <xf numFmtId="3" fontId="1" fillId="0" borderId="16" xfId="0" applyNumberFormat="1" applyFont="1" applyFill="1" applyBorder="1" applyAlignment="1">
      <alignment horizontal="center" vertical="top"/>
    </xf>
    <xf numFmtId="0" fontId="4" fillId="0" borderId="11" xfId="0" applyFont="1" applyFill="1" applyBorder="1" applyAlignment="1">
      <alignment vertical="top" wrapText="1"/>
    </xf>
    <xf numFmtId="173" fontId="1" fillId="0" borderId="19" xfId="0" applyNumberFormat="1"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6" xfId="0" applyFont="1" applyFill="1" applyBorder="1" applyAlignment="1">
      <alignment vertical="top" wrapText="1"/>
    </xf>
    <xf numFmtId="175" fontId="10" fillId="0" borderId="26" xfId="0" applyNumberFormat="1" applyFont="1" applyFill="1" applyBorder="1" applyAlignment="1">
      <alignment horizontal="center" vertical="center" wrapText="1"/>
    </xf>
    <xf numFmtId="175" fontId="0" fillId="0" borderId="27" xfId="0" applyNumberFormat="1" applyFill="1" applyBorder="1" applyAlignment="1">
      <alignment/>
    </xf>
    <xf numFmtId="0" fontId="10" fillId="0" borderId="25" xfId="0" applyFont="1" applyFill="1" applyBorder="1" applyAlignment="1">
      <alignment horizontal="center" vertical="top" wrapText="1"/>
    </xf>
    <xf numFmtId="0" fontId="10" fillId="0" borderId="26" xfId="0" applyFont="1" applyFill="1" applyBorder="1" applyAlignment="1">
      <alignment vertical="top" wrapText="1"/>
    </xf>
    <xf numFmtId="175" fontId="10" fillId="0" borderId="28" xfId="0" applyNumberFormat="1" applyFont="1" applyFill="1" applyBorder="1" applyAlignment="1">
      <alignment horizontal="center" vertical="center" wrapText="1"/>
    </xf>
    <xf numFmtId="175" fontId="10" fillId="0" borderId="29" xfId="0" applyNumberFormat="1" applyFont="1" applyFill="1" applyBorder="1" applyAlignment="1">
      <alignment horizontal="center" vertical="center" wrapText="1"/>
    </xf>
    <xf numFmtId="175" fontId="0" fillId="0" borderId="29" xfId="0" applyNumberFormat="1" applyFill="1" applyBorder="1" applyAlignment="1">
      <alignment horizontal="center" vertical="center"/>
    </xf>
    <xf numFmtId="0" fontId="0" fillId="0" borderId="30" xfId="0" applyFill="1" applyBorder="1" applyAlignment="1">
      <alignment/>
    </xf>
    <xf numFmtId="0" fontId="11" fillId="0" borderId="16" xfId="0" applyFont="1" applyFill="1" applyBorder="1" applyAlignment="1">
      <alignment horizontal="center" vertical="top" wrapText="1"/>
    </xf>
    <xf numFmtId="0" fontId="11" fillId="0" borderId="11" xfId="0" applyFont="1" applyFill="1" applyBorder="1" applyAlignment="1">
      <alignment vertical="top" wrapText="1"/>
    </xf>
    <xf numFmtId="175" fontId="10" fillId="0" borderId="11" xfId="0" applyNumberFormat="1" applyFont="1" applyFill="1" applyBorder="1" applyAlignment="1">
      <alignment horizontal="center" vertical="center" wrapText="1"/>
    </xf>
    <xf numFmtId="2" fontId="0" fillId="0" borderId="19" xfId="0" applyNumberFormat="1" applyFill="1" applyBorder="1" applyAlignment="1">
      <alignment horizontal="left" vertical="top" wrapText="1"/>
    </xf>
    <xf numFmtId="175" fontId="0" fillId="0" borderId="11" xfId="0" applyNumberFormat="1" applyFill="1" applyBorder="1" applyAlignment="1">
      <alignment horizontal="center" vertical="center"/>
    </xf>
    <xf numFmtId="0" fontId="11" fillId="0" borderId="20" xfId="0" applyFont="1" applyFill="1" applyBorder="1" applyAlignment="1">
      <alignment horizontal="center" vertical="top" wrapText="1"/>
    </xf>
    <xf numFmtId="0" fontId="10" fillId="0" borderId="11" xfId="0" applyFont="1" applyFill="1" applyBorder="1" applyAlignment="1">
      <alignment vertical="center" wrapText="1"/>
    </xf>
    <xf numFmtId="175" fontId="10" fillId="0" borderId="11" xfId="0" applyNumberFormat="1" applyFont="1" applyFill="1" applyBorder="1" applyAlignment="1">
      <alignment horizontal="center" vertical="center"/>
    </xf>
    <xf numFmtId="2" fontId="10" fillId="0" borderId="31" xfId="0" applyNumberFormat="1" applyFont="1" applyFill="1" applyBorder="1" applyAlignment="1">
      <alignment horizontal="left" vertical="center" wrapText="1"/>
    </xf>
    <xf numFmtId="0" fontId="10" fillId="0" borderId="21" xfId="0" applyFont="1" applyFill="1" applyBorder="1" applyAlignment="1">
      <alignment vertical="center" wrapText="1"/>
    </xf>
    <xf numFmtId="175" fontId="10" fillId="0" borderId="21" xfId="0" applyNumberFormat="1" applyFont="1" applyFill="1" applyBorder="1" applyAlignment="1">
      <alignment horizontal="center" vertical="center" wrapText="1"/>
    </xf>
    <xf numFmtId="175" fontId="10" fillId="0" borderId="21" xfId="0" applyNumberFormat="1" applyFont="1" applyFill="1" applyBorder="1" applyAlignment="1">
      <alignment horizontal="center" vertical="center"/>
    </xf>
    <xf numFmtId="2" fontId="10" fillId="0" borderId="22"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2" fontId="10" fillId="0" borderId="32" xfId="0" applyNumberFormat="1" applyFont="1" applyFill="1" applyBorder="1" applyAlignment="1">
      <alignment horizontal="left" vertical="center" wrapText="1"/>
    </xf>
    <xf numFmtId="0" fontId="10" fillId="0" borderId="11" xfId="0" applyFont="1" applyFill="1" applyBorder="1" applyAlignment="1">
      <alignment horizontal="left" wrapText="1" indent="1"/>
    </xf>
    <xf numFmtId="175" fontId="10" fillId="0" borderId="11" xfId="0" applyNumberFormat="1" applyFont="1" applyFill="1" applyBorder="1" applyAlignment="1">
      <alignment horizontal="center" wrapText="1"/>
    </xf>
    <xf numFmtId="175" fontId="12" fillId="0" borderId="11" xfId="0" applyNumberFormat="1" applyFont="1" applyFill="1" applyBorder="1" applyAlignment="1">
      <alignment horizontal="center" vertical="center"/>
    </xf>
    <xf numFmtId="0" fontId="10" fillId="0" borderId="11" xfId="0" applyFont="1" applyFill="1" applyBorder="1" applyAlignment="1">
      <alignment horizontal="left" vertical="center" wrapText="1" indent="1"/>
    </xf>
    <xf numFmtId="2" fontId="10" fillId="0" borderId="19" xfId="0" applyNumberFormat="1" applyFont="1" applyFill="1" applyBorder="1" applyAlignment="1">
      <alignment horizontal="left" vertical="center" wrapText="1"/>
    </xf>
    <xf numFmtId="179" fontId="10" fillId="0" borderId="11" xfId="0" applyNumberFormat="1" applyFont="1" applyFill="1" applyBorder="1" applyAlignment="1">
      <alignment horizontal="center" vertical="center"/>
    </xf>
    <xf numFmtId="2" fontId="10" fillId="0" borderId="19" xfId="0" applyNumberFormat="1" applyFont="1" applyFill="1" applyBorder="1" applyAlignment="1">
      <alignment vertical="center" wrapText="1"/>
    </xf>
    <xf numFmtId="175" fontId="10" fillId="0" borderId="11" xfId="0" applyNumberFormat="1" applyFont="1" applyFill="1" applyBorder="1" applyAlignment="1">
      <alignment vertical="center" wrapText="1"/>
    </xf>
    <xf numFmtId="0" fontId="10" fillId="0" borderId="21" xfId="0" applyFont="1" applyFill="1" applyBorder="1" applyAlignment="1">
      <alignment horizontal="left" vertical="center" wrapText="1"/>
    </xf>
    <xf numFmtId="175" fontId="10" fillId="0" borderId="21" xfId="0" applyNumberFormat="1" applyFont="1" applyFill="1" applyBorder="1" applyAlignment="1">
      <alignment vertical="center" wrapText="1"/>
    </xf>
    <xf numFmtId="3" fontId="1" fillId="0" borderId="20" xfId="0" applyNumberFormat="1" applyFont="1" applyFill="1" applyBorder="1" applyAlignment="1">
      <alignment horizontal="center" vertical="top"/>
    </xf>
    <xf numFmtId="0" fontId="4" fillId="0" borderId="21" xfId="0" applyFont="1" applyFill="1" applyBorder="1" applyAlignment="1">
      <alignment vertical="top" wrapText="1"/>
    </xf>
    <xf numFmtId="175" fontId="1" fillId="0" borderId="21" xfId="0" applyNumberFormat="1" applyFont="1" applyFill="1" applyBorder="1" applyAlignment="1">
      <alignment horizontal="center"/>
    </xf>
    <xf numFmtId="173" fontId="1" fillId="0" borderId="22" xfId="0" applyNumberFormat="1" applyFont="1" applyFill="1" applyBorder="1" applyAlignment="1">
      <alignment horizontal="left" vertical="center"/>
    </xf>
    <xf numFmtId="0" fontId="2" fillId="0" borderId="16" xfId="0" applyFont="1" applyFill="1" applyBorder="1" applyAlignment="1">
      <alignment horizontal="center" vertical="top" wrapText="1"/>
    </xf>
    <xf numFmtId="0" fontId="2" fillId="0" borderId="11" xfId="0" applyFont="1" applyFill="1" applyBorder="1" applyAlignment="1">
      <alignment horizontal="left" vertical="top" wrapText="1"/>
    </xf>
    <xf numFmtId="4" fontId="1" fillId="0" borderId="11" xfId="0" applyNumberFormat="1" applyFont="1" applyFill="1" applyBorder="1" applyAlignment="1">
      <alignment horizontal="center" wrapText="1"/>
    </xf>
    <xf numFmtId="0" fontId="1" fillId="0" borderId="19" xfId="0" applyFont="1" applyFill="1" applyBorder="1" applyAlignment="1">
      <alignment horizontal="left"/>
    </xf>
    <xf numFmtId="0" fontId="1" fillId="0" borderId="16"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xf>
    <xf numFmtId="49" fontId="2" fillId="0" borderId="16" xfId="0" applyNumberFormat="1" applyFont="1" applyFill="1" applyBorder="1" applyAlignment="1">
      <alignment horizontal="center" vertical="top" wrapText="1"/>
    </xf>
    <xf numFmtId="4" fontId="1" fillId="0" borderId="11" xfId="0" applyNumberFormat="1" applyFont="1" applyFill="1" applyBorder="1" applyAlignment="1">
      <alignment horizontal="center"/>
    </xf>
    <xf numFmtId="49" fontId="10" fillId="0" borderId="16" xfId="0" applyNumberFormat="1" applyFont="1" applyFill="1" applyBorder="1" applyAlignment="1">
      <alignment horizontal="center" vertical="top" wrapText="1"/>
    </xf>
    <xf numFmtId="0" fontId="39" fillId="0" borderId="11" xfId="0" applyFont="1" applyFill="1" applyBorder="1" applyAlignment="1">
      <alignment horizontal="left" vertical="center" wrapText="1"/>
    </xf>
    <xf numFmtId="4" fontId="10" fillId="0" borderId="11" xfId="0" applyNumberFormat="1" applyFont="1" applyFill="1" applyBorder="1" applyAlignment="1">
      <alignment horizontal="center" wrapText="1"/>
    </xf>
    <xf numFmtId="0" fontId="11" fillId="0" borderId="11" xfId="0" applyFont="1" applyFill="1" applyBorder="1" applyAlignment="1">
      <alignment horizontal="left" vertical="center" wrapText="1"/>
    </xf>
    <xf numFmtId="175" fontId="10" fillId="0" borderId="21" xfId="0" applyNumberFormat="1" applyFont="1" applyFill="1" applyBorder="1" applyAlignment="1">
      <alignment horizontal="center"/>
    </xf>
    <xf numFmtId="4" fontId="10" fillId="0" borderId="11" xfId="0" applyNumberFormat="1" applyFont="1" applyFill="1" applyBorder="1" applyAlignment="1">
      <alignment horizontal="center"/>
    </xf>
    <xf numFmtId="175" fontId="10" fillId="0" borderId="11" xfId="0" applyNumberFormat="1" applyFont="1" applyFill="1" applyBorder="1" applyAlignment="1">
      <alignment horizontal="center"/>
    </xf>
    <xf numFmtId="49" fontId="10" fillId="0" borderId="33" xfId="0" applyNumberFormat="1" applyFont="1" applyFill="1" applyBorder="1" applyAlignment="1">
      <alignment horizontal="center" vertical="top" wrapText="1"/>
    </xf>
    <xf numFmtId="0" fontId="10" fillId="0" borderId="34" xfId="0" applyFont="1" applyFill="1" applyBorder="1" applyAlignment="1">
      <alignment horizontal="left" vertical="center" wrapText="1"/>
    </xf>
    <xf numFmtId="4" fontId="10" fillId="0" borderId="34" xfId="0" applyNumberFormat="1" applyFont="1" applyFill="1" applyBorder="1" applyAlignment="1">
      <alignment horizontal="center" wrapText="1"/>
    </xf>
    <xf numFmtId="4" fontId="10" fillId="0" borderId="34" xfId="0" applyNumberFormat="1" applyFont="1" applyFill="1" applyBorder="1" applyAlignment="1">
      <alignment horizontal="center"/>
    </xf>
    <xf numFmtId="0" fontId="11" fillId="0" borderId="33" xfId="0" applyFont="1" applyFill="1" applyBorder="1" applyAlignment="1">
      <alignment horizontal="center" vertical="top" wrapText="1"/>
    </xf>
    <xf numFmtId="0" fontId="11" fillId="0" borderId="34" xfId="0" applyFont="1" applyFill="1" applyBorder="1" applyAlignment="1">
      <alignment vertical="top" wrapText="1"/>
    </xf>
    <xf numFmtId="0" fontId="4" fillId="0" borderId="26" xfId="0" applyFont="1" applyFill="1" applyBorder="1" applyAlignment="1">
      <alignment vertical="top" wrapText="1"/>
    </xf>
    <xf numFmtId="4" fontId="10" fillId="0" borderId="35" xfId="0" applyNumberFormat="1" applyFont="1" applyFill="1" applyBorder="1" applyAlignment="1">
      <alignment horizontal="center" wrapText="1"/>
    </xf>
    <xf numFmtId="4" fontId="10" fillId="0" borderId="36" xfId="0" applyNumberFormat="1" applyFont="1" applyFill="1" applyBorder="1" applyAlignment="1">
      <alignment horizontal="center" wrapText="1"/>
    </xf>
    <xf numFmtId="0" fontId="0" fillId="0" borderId="11" xfId="0" applyFill="1" applyBorder="1" applyAlignment="1">
      <alignment/>
    </xf>
    <xf numFmtId="0" fontId="0" fillId="0" borderId="11" xfId="0" applyFill="1" applyBorder="1" applyAlignment="1">
      <alignment horizontal="center" vertical="center"/>
    </xf>
    <xf numFmtId="0" fontId="18" fillId="0" borderId="11" xfId="0" applyFont="1" applyFill="1" applyBorder="1" applyAlignment="1">
      <alignment/>
    </xf>
    <xf numFmtId="0" fontId="10" fillId="0" borderId="37" xfId="0" applyFont="1" applyFill="1" applyBorder="1" applyAlignment="1">
      <alignment horizontal="center" vertical="top" wrapText="1"/>
    </xf>
    <xf numFmtId="0" fontId="10" fillId="0" borderId="28" xfId="0" applyFont="1" applyFill="1" applyBorder="1" applyAlignment="1">
      <alignment vertical="top" wrapText="1"/>
    </xf>
    <xf numFmtId="4" fontId="10" fillId="0" borderId="26" xfId="0" applyNumberFormat="1" applyFont="1" applyFill="1" applyBorder="1" applyAlignment="1">
      <alignment horizontal="center" vertical="center" wrapText="1"/>
    </xf>
    <xf numFmtId="4" fontId="10" fillId="0" borderId="38" xfId="0" applyNumberFormat="1" applyFont="1" applyFill="1" applyBorder="1" applyAlignment="1">
      <alignment horizontal="center" vertical="center" wrapText="1"/>
    </xf>
    <xf numFmtId="0" fontId="10" fillId="0" borderId="39" xfId="0" applyFont="1" applyFill="1" applyBorder="1" applyAlignment="1">
      <alignment horizontal="center" vertical="top" wrapText="1"/>
    </xf>
    <xf numFmtId="0" fontId="10" fillId="0" borderId="40" xfId="0" applyFont="1" applyFill="1" applyBorder="1" applyAlignment="1">
      <alignment vertical="top" wrapText="1"/>
    </xf>
    <xf numFmtId="4" fontId="10" fillId="0" borderId="41" xfId="0" applyNumberFormat="1" applyFont="1" applyFill="1" applyBorder="1" applyAlignment="1">
      <alignment horizontal="center" vertical="center" wrapText="1"/>
    </xf>
    <xf numFmtId="0" fontId="10" fillId="0" borderId="39" xfId="0" applyNumberFormat="1" applyFont="1" applyFill="1" applyBorder="1" applyAlignment="1">
      <alignment horizontal="center" vertical="top" wrapText="1"/>
    </xf>
    <xf numFmtId="49" fontId="10" fillId="0" borderId="39" xfId="0" applyNumberFormat="1" applyFont="1" applyFill="1" applyBorder="1" applyAlignment="1">
      <alignment horizontal="center" vertical="top" wrapText="1"/>
    </xf>
    <xf numFmtId="17" fontId="10" fillId="0" borderId="39" xfId="0" applyNumberFormat="1" applyFont="1" applyFill="1" applyBorder="1" applyAlignment="1">
      <alignment horizontal="center" vertical="top" wrapText="1"/>
    </xf>
    <xf numFmtId="0" fontId="19" fillId="0" borderId="40" xfId="0" applyFont="1" applyFill="1" applyBorder="1" applyAlignment="1">
      <alignment vertical="top" wrapText="1"/>
    </xf>
    <xf numFmtId="0" fontId="11" fillId="0" borderId="40" xfId="0" applyFont="1" applyFill="1" applyBorder="1" applyAlignment="1">
      <alignment vertical="top" wrapText="1"/>
    </xf>
    <xf numFmtId="3" fontId="1" fillId="0" borderId="25" xfId="0" applyNumberFormat="1" applyFont="1" applyFill="1" applyBorder="1" applyAlignment="1">
      <alignment horizontal="center" vertical="top"/>
    </xf>
    <xf numFmtId="175" fontId="1" fillId="0" borderId="26" xfId="0" applyNumberFormat="1" applyFont="1" applyFill="1" applyBorder="1" applyAlignment="1">
      <alignment horizontal="center" vertical="center"/>
    </xf>
    <xf numFmtId="173" fontId="1" fillId="0" borderId="27" xfId="0" applyNumberFormat="1" applyFont="1" applyFill="1" applyBorder="1" applyAlignment="1">
      <alignment horizontal="center" vertical="center"/>
    </xf>
    <xf numFmtId="3" fontId="2" fillId="0" borderId="16" xfId="0" applyNumberFormat="1" applyFont="1" applyFill="1" applyBorder="1" applyAlignment="1">
      <alignment horizontal="center" vertical="top"/>
    </xf>
    <xf numFmtId="0" fontId="5" fillId="0" borderId="11" xfId="0" applyFont="1" applyFill="1" applyBorder="1" applyAlignment="1">
      <alignment horizontal="left"/>
    </xf>
    <xf numFmtId="175" fontId="14" fillId="0" borderId="11" xfId="0" applyNumberFormat="1" applyFont="1" applyFill="1" applyBorder="1" applyAlignment="1">
      <alignment horizontal="center"/>
    </xf>
    <xf numFmtId="175" fontId="5" fillId="0" borderId="19" xfId="0" applyNumberFormat="1" applyFont="1" applyFill="1" applyBorder="1" applyAlignment="1">
      <alignment horizontal="center"/>
    </xf>
    <xf numFmtId="0" fontId="6" fillId="0" borderId="11" xfId="0" applyFont="1" applyFill="1" applyBorder="1" applyAlignment="1">
      <alignment horizontal="left" vertical="top"/>
    </xf>
    <xf numFmtId="4" fontId="5" fillId="0" borderId="11"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0" fontId="5" fillId="0" borderId="11" xfId="0" applyFont="1" applyFill="1" applyBorder="1" applyAlignment="1">
      <alignment wrapText="1"/>
    </xf>
    <xf numFmtId="0" fontId="5" fillId="0" borderId="19" xfId="0" applyFont="1" applyFill="1" applyBorder="1" applyAlignment="1">
      <alignment horizontal="center" wrapText="1"/>
    </xf>
    <xf numFmtId="0" fontId="1" fillId="0" borderId="11" xfId="0" applyFont="1" applyFill="1" applyBorder="1" applyAlignment="1">
      <alignment vertical="top" wrapText="1"/>
    </xf>
    <xf numFmtId="175" fontId="5" fillId="0" borderId="11" xfId="0" applyNumberFormat="1" applyFont="1" applyFill="1" applyBorder="1" applyAlignment="1">
      <alignment horizontal="center" vertical="center"/>
    </xf>
    <xf numFmtId="175" fontId="6" fillId="0" borderId="11" xfId="0" applyNumberFormat="1" applyFont="1" applyFill="1" applyBorder="1" applyAlignment="1">
      <alignment horizontal="center" vertical="center"/>
    </xf>
    <xf numFmtId="0" fontId="15" fillId="0" borderId="11" xfId="0" applyFont="1" applyFill="1" applyBorder="1" applyAlignment="1">
      <alignment/>
    </xf>
    <xf numFmtId="0" fontId="7" fillId="0" borderId="11" xfId="0" applyFont="1" applyFill="1" applyBorder="1" applyAlignment="1">
      <alignment horizontal="left" wrapText="1"/>
    </xf>
    <xf numFmtId="175" fontId="15" fillId="0" borderId="11" xfId="0" applyNumberFormat="1" applyFont="1" applyFill="1" applyBorder="1" applyAlignment="1">
      <alignment horizontal="center"/>
    </xf>
    <xf numFmtId="0" fontId="6" fillId="0" borderId="11" xfId="0" applyFont="1" applyFill="1" applyBorder="1" applyAlignment="1">
      <alignment horizontal="left" wrapText="1"/>
    </xf>
    <xf numFmtId="4" fontId="15" fillId="0" borderId="11" xfId="0" applyNumberFormat="1" applyFont="1" applyFill="1" applyBorder="1" applyAlignment="1">
      <alignment horizontal="center"/>
    </xf>
    <xf numFmtId="9" fontId="15" fillId="0" borderId="11" xfId="55" applyFont="1" applyFill="1" applyBorder="1" applyAlignment="1">
      <alignment horizontal="center"/>
    </xf>
    <xf numFmtId="175" fontId="15" fillId="0" borderId="11" xfId="55" applyNumberFormat="1" applyFont="1" applyFill="1" applyBorder="1" applyAlignment="1">
      <alignment horizontal="center"/>
    </xf>
    <xf numFmtId="176" fontId="15" fillId="0" borderId="11" xfId="0" applyNumberFormat="1" applyFont="1" applyFill="1" applyBorder="1" applyAlignment="1">
      <alignment horizontal="center"/>
    </xf>
    <xf numFmtId="176" fontId="15" fillId="0" borderId="11" xfId="55" applyNumberFormat="1" applyFont="1" applyFill="1" applyBorder="1" applyAlignment="1">
      <alignment horizontal="center"/>
    </xf>
    <xf numFmtId="0" fontId="6" fillId="0" borderId="11" xfId="0" applyFont="1" applyFill="1" applyBorder="1" applyAlignment="1">
      <alignment wrapText="1"/>
    </xf>
    <xf numFmtId="175" fontId="15" fillId="0" borderId="11" xfId="0" applyNumberFormat="1" applyFont="1" applyFill="1" applyBorder="1" applyAlignment="1">
      <alignment/>
    </xf>
    <xf numFmtId="0" fontId="6" fillId="0" borderId="11"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1" xfId="0" applyFont="1" applyFill="1" applyBorder="1" applyAlignment="1">
      <alignment wrapText="1"/>
    </xf>
    <xf numFmtId="175" fontId="15" fillId="0" borderId="11" xfId="0" applyNumberFormat="1" applyFont="1" applyFill="1" applyBorder="1" applyAlignment="1">
      <alignment horizontal="center"/>
    </xf>
    <xf numFmtId="0" fontId="13" fillId="0" borderId="11" xfId="0" applyFont="1" applyFill="1" applyBorder="1" applyAlignment="1">
      <alignment wrapText="1"/>
    </xf>
    <xf numFmtId="176" fontId="17" fillId="0" borderId="11" xfId="0" applyNumberFormat="1" applyFont="1" applyFill="1" applyBorder="1" applyAlignment="1">
      <alignment horizontal="center"/>
    </xf>
    <xf numFmtId="175" fontId="10" fillId="0" borderId="11" xfId="0" applyNumberFormat="1" applyFont="1" applyFill="1" applyBorder="1" applyAlignment="1">
      <alignment horizontal="center"/>
    </xf>
    <xf numFmtId="175" fontId="15" fillId="0" borderId="11" xfId="0" applyNumberFormat="1" applyFont="1" applyFill="1" applyBorder="1" applyAlignment="1">
      <alignment/>
    </xf>
    <xf numFmtId="0" fontId="5" fillId="0" borderId="11" xfId="0" applyFont="1" applyFill="1" applyBorder="1" applyAlignment="1">
      <alignment wrapText="1"/>
    </xf>
    <xf numFmtId="0" fontId="7" fillId="0" borderId="11" xfId="0" applyFont="1" applyFill="1" applyBorder="1" applyAlignment="1">
      <alignment wrapText="1"/>
    </xf>
    <xf numFmtId="0" fontId="0" fillId="0" borderId="11" xfId="0" applyFill="1" applyBorder="1" applyAlignment="1">
      <alignment horizontal="center"/>
    </xf>
    <xf numFmtId="176" fontId="10" fillId="0" borderId="11" xfId="0" applyNumberFormat="1" applyFont="1" applyFill="1" applyBorder="1" applyAlignment="1">
      <alignment horizontal="center"/>
    </xf>
    <xf numFmtId="4" fontId="10" fillId="0" borderId="11" xfId="0" applyNumberFormat="1" applyFont="1" applyFill="1" applyBorder="1" applyAlignment="1">
      <alignment horizontal="center"/>
    </xf>
    <xf numFmtId="0" fontId="2" fillId="0" borderId="11" xfId="0" applyFont="1" applyFill="1" applyBorder="1" applyAlignment="1">
      <alignment wrapText="1"/>
    </xf>
    <xf numFmtId="0" fontId="7"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wrapText="1"/>
    </xf>
    <xf numFmtId="0" fontId="8" fillId="0" borderId="11" xfId="0" applyFont="1" applyFill="1" applyBorder="1" applyAlignment="1">
      <alignment horizontal="left" vertical="center" wrapText="1"/>
    </xf>
    <xf numFmtId="0" fontId="1" fillId="0" borderId="11" xfId="0" applyFont="1" applyFill="1" applyBorder="1" applyAlignment="1">
      <alignment horizontal="left" wrapText="1"/>
    </xf>
    <xf numFmtId="0" fontId="1" fillId="0" borderId="11" xfId="0" applyFont="1" applyFill="1" applyBorder="1" applyAlignment="1">
      <alignment horizontal="left" vertical="justify" wrapText="1"/>
    </xf>
    <xf numFmtId="0" fontId="2" fillId="0" borderId="11" xfId="0" applyFont="1" applyFill="1" applyBorder="1" applyAlignment="1">
      <alignment horizontal="left" wrapText="1"/>
    </xf>
    <xf numFmtId="0" fontId="8" fillId="0" borderId="11" xfId="0" applyFont="1" applyFill="1" applyBorder="1" applyAlignment="1">
      <alignment horizontal="left" wrapText="1"/>
    </xf>
    <xf numFmtId="0" fontId="8" fillId="0" borderId="11" xfId="0" applyFont="1" applyFill="1" applyBorder="1" applyAlignment="1">
      <alignment horizontal="left" vertical="center"/>
    </xf>
    <xf numFmtId="4" fontId="0" fillId="0" borderId="11" xfId="0" applyNumberFormat="1" applyFill="1" applyBorder="1" applyAlignment="1">
      <alignment horizontal="center"/>
    </xf>
    <xf numFmtId="175" fontId="1" fillId="0" borderId="21" xfId="0" applyNumberFormat="1" applyFont="1" applyFill="1" applyBorder="1" applyAlignment="1">
      <alignment horizontal="center" vertical="center"/>
    </xf>
    <xf numFmtId="173" fontId="1" fillId="0" borderId="22" xfId="0" applyNumberFormat="1" applyFont="1" applyFill="1" applyBorder="1" applyAlignment="1">
      <alignment horizontal="center" vertical="center"/>
    </xf>
    <xf numFmtId="0" fontId="3" fillId="0" borderId="19" xfId="0" applyFont="1" applyFill="1" applyBorder="1" applyAlignment="1">
      <alignment horizont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0" fillId="0" borderId="16" xfId="0" applyFont="1" applyFill="1" applyBorder="1" applyAlignment="1">
      <alignment horizontal="center" vertical="top" wrapText="1"/>
    </xf>
    <xf numFmtId="4" fontId="10"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0" fillId="0" borderId="19" xfId="0" applyFill="1" applyBorder="1" applyAlignment="1">
      <alignment/>
    </xf>
    <xf numFmtId="175" fontId="10" fillId="0" borderId="11" xfId="0" applyNumberFormat="1" applyFont="1" applyFill="1" applyBorder="1" applyAlignment="1">
      <alignment horizontal="center" vertical="top" wrapText="1"/>
    </xf>
    <xf numFmtId="175" fontId="0" fillId="0" borderId="11" xfId="0" applyNumberFormat="1" applyFill="1" applyBorder="1" applyAlignment="1">
      <alignment horizontal="center"/>
    </xf>
    <xf numFmtId="49" fontId="10" fillId="0" borderId="37" xfId="0" applyNumberFormat="1" applyFont="1" applyFill="1" applyBorder="1" applyAlignment="1">
      <alignment horizontal="center" vertical="center" wrapText="1"/>
    </xf>
    <xf numFmtId="0" fontId="10" fillId="0" borderId="42" xfId="0" applyFont="1" applyFill="1" applyBorder="1" applyAlignment="1">
      <alignment wrapText="1"/>
    </xf>
    <xf numFmtId="175" fontId="10" fillId="0" borderId="42" xfId="0" applyNumberFormat="1" applyFont="1" applyFill="1" applyBorder="1" applyAlignment="1">
      <alignment horizontal="center" wrapText="1"/>
    </xf>
    <xf numFmtId="175" fontId="10" fillId="0" borderId="42" xfId="0" applyNumberFormat="1" applyFont="1" applyFill="1" applyBorder="1" applyAlignment="1">
      <alignment horizontal="center"/>
    </xf>
    <xf numFmtId="2" fontId="10" fillId="0" borderId="43" xfId="0" applyNumberFormat="1" applyFont="1" applyFill="1" applyBorder="1" applyAlignment="1">
      <alignment horizontal="left" vertical="center" wrapText="1"/>
    </xf>
    <xf numFmtId="0" fontId="11" fillId="0" borderId="1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3" xfId="0" applyFont="1" applyFill="1" applyBorder="1" applyAlignment="1">
      <alignment horizontal="center" vertical="top" wrapText="1"/>
    </xf>
    <xf numFmtId="0" fontId="10" fillId="0" borderId="34" xfId="0" applyFont="1" applyFill="1" applyBorder="1" applyAlignment="1">
      <alignment vertical="top" wrapText="1"/>
    </xf>
    <xf numFmtId="175" fontId="10" fillId="0" borderId="34" xfId="0" applyNumberFormat="1"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0" xfId="0" applyFont="1" applyFill="1" applyAlignment="1">
      <alignment/>
    </xf>
    <xf numFmtId="0" fontId="10" fillId="0" borderId="45" xfId="0" applyFont="1" applyFill="1" applyBorder="1" applyAlignment="1">
      <alignment horizontal="left" wrapText="1"/>
    </xf>
    <xf numFmtId="175" fontId="2" fillId="0" borderId="19" xfId="0" applyNumberFormat="1" applyFont="1" applyFill="1" applyBorder="1" applyAlignment="1">
      <alignment horizontal="center" vertical="center" wrapText="1"/>
    </xf>
    <xf numFmtId="0" fontId="10" fillId="0" borderId="19" xfId="0" applyFont="1" applyFill="1" applyBorder="1" applyAlignment="1">
      <alignment horizontal="left"/>
    </xf>
    <xf numFmtId="0" fontId="10" fillId="0" borderId="19"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4" xfId="0" applyFont="1" applyFill="1" applyBorder="1" applyAlignment="1">
      <alignment horizontal="left"/>
    </xf>
    <xf numFmtId="49" fontId="10" fillId="0" borderId="46" xfId="0" applyNumberFormat="1" applyFont="1" applyFill="1" applyBorder="1" applyAlignment="1">
      <alignment horizontal="center" vertical="top" wrapText="1"/>
    </xf>
    <xf numFmtId="0" fontId="10" fillId="0" borderId="31" xfId="0" applyFont="1" applyFill="1" applyBorder="1" applyAlignment="1">
      <alignment horizontal="left" vertical="center" wrapText="1"/>
    </xf>
    <xf numFmtId="0" fontId="18" fillId="0" borderId="19" xfId="0" applyFont="1" applyFill="1" applyBorder="1" applyAlignment="1">
      <alignment/>
    </xf>
    <xf numFmtId="0" fontId="10" fillId="0" borderId="19" xfId="0" applyFont="1" applyFill="1" applyBorder="1" applyAlignment="1">
      <alignment vertical="top" wrapText="1"/>
    </xf>
    <xf numFmtId="0" fontId="10" fillId="0" borderId="27" xfId="0" applyFont="1" applyFill="1" applyBorder="1" applyAlignment="1">
      <alignment vertical="top" wrapText="1"/>
    </xf>
    <xf numFmtId="49" fontId="14" fillId="0" borderId="16" xfId="0" applyNumberFormat="1" applyFont="1" applyFill="1" applyBorder="1" applyAlignment="1">
      <alignment horizontal="center" vertical="justify"/>
    </xf>
    <xf numFmtId="0" fontId="14" fillId="0" borderId="19" xfId="0" applyFont="1" applyFill="1" applyBorder="1" applyAlignment="1">
      <alignment horizontal="center" wrapText="1"/>
    </xf>
    <xf numFmtId="0" fontId="15" fillId="0" borderId="16" xfId="0" applyFont="1" applyFill="1" applyBorder="1" applyAlignment="1">
      <alignment/>
    </xf>
    <xf numFmtId="0" fontId="15" fillId="0" borderId="19" xfId="0" applyFont="1" applyFill="1" applyBorder="1" applyAlignment="1">
      <alignment/>
    </xf>
    <xf numFmtId="172" fontId="15" fillId="0" borderId="19" xfId="0" applyNumberFormat="1" applyFont="1" applyFill="1" applyBorder="1" applyAlignment="1">
      <alignment horizontal="left"/>
    </xf>
    <xf numFmtId="172" fontId="15" fillId="0" borderId="19" xfId="0" applyNumberFormat="1" applyFont="1" applyFill="1" applyBorder="1" applyAlignment="1">
      <alignment horizontal="left" wrapText="1"/>
    </xf>
    <xf numFmtId="175" fontId="15" fillId="0" borderId="19" xfId="0" applyNumberFormat="1" applyFont="1" applyFill="1" applyBorder="1" applyAlignment="1">
      <alignment horizontal="left" wrapText="1"/>
    </xf>
    <xf numFmtId="0" fontId="10" fillId="0" borderId="19" xfId="0" applyFont="1" applyFill="1" applyBorder="1" applyAlignment="1">
      <alignment horizontal="justify"/>
    </xf>
    <xf numFmtId="175" fontId="15" fillId="0" borderId="19" xfId="0" applyNumberFormat="1" applyFont="1" applyFill="1" applyBorder="1" applyAlignment="1">
      <alignment horizontal="left" vertical="center" wrapText="1"/>
    </xf>
    <xf numFmtId="175" fontId="15" fillId="0" borderId="19" xfId="0" applyNumberFormat="1" applyFont="1" applyFill="1" applyBorder="1" applyAlignment="1">
      <alignment vertical="center" wrapText="1"/>
    </xf>
    <xf numFmtId="176" fontId="15" fillId="0" borderId="19" xfId="0" applyNumberFormat="1" applyFont="1" applyFill="1" applyBorder="1" applyAlignment="1">
      <alignment horizontal="left" wrapText="1"/>
    </xf>
    <xf numFmtId="49" fontId="16" fillId="0" borderId="16" xfId="0" applyNumberFormat="1" applyFont="1" applyFill="1" applyBorder="1" applyAlignment="1">
      <alignment horizontal="center" vertical="justify"/>
    </xf>
    <xf numFmtId="176" fontId="15" fillId="0" borderId="19" xfId="0" applyNumberFormat="1" applyFont="1" applyFill="1" applyBorder="1" applyAlignment="1">
      <alignment horizontal="center" wrapText="1"/>
    </xf>
    <xf numFmtId="0" fontId="0" fillId="0" borderId="16" xfId="0" applyFill="1" applyBorder="1" applyAlignment="1">
      <alignment/>
    </xf>
    <xf numFmtId="176" fontId="15" fillId="0" borderId="19" xfId="0" applyNumberFormat="1" applyFont="1" applyFill="1" applyBorder="1" applyAlignment="1">
      <alignment horizontal="left" wrapText="1"/>
    </xf>
    <xf numFmtId="49" fontId="11" fillId="0" borderId="16" xfId="0" applyNumberFormat="1" applyFont="1" applyFill="1" applyBorder="1" applyAlignment="1">
      <alignment horizontal="center" vertical="justify"/>
    </xf>
    <xf numFmtId="174" fontId="10" fillId="0" borderId="19" xfId="0" applyNumberFormat="1" applyFont="1" applyFill="1" applyBorder="1" applyAlignment="1">
      <alignment horizontal="left" wrapText="1"/>
    </xf>
    <xf numFmtId="49" fontId="14" fillId="0" borderId="16" xfId="0" applyNumberFormat="1" applyFont="1" applyFill="1" applyBorder="1" applyAlignment="1">
      <alignment horizontal="center" vertical="center"/>
    </xf>
    <xf numFmtId="176" fontId="10" fillId="0" borderId="19" xfId="0" applyNumberFormat="1" applyFont="1" applyFill="1" applyBorder="1" applyAlignment="1">
      <alignment horizontal="left" wrapText="1"/>
    </xf>
    <xf numFmtId="174" fontId="10" fillId="0" borderId="19" xfId="0" applyNumberFormat="1" applyFont="1" applyFill="1" applyBorder="1" applyAlignment="1">
      <alignment horizontal="center"/>
    </xf>
    <xf numFmtId="0" fontId="10" fillId="0" borderId="19" xfId="0" applyFont="1" applyFill="1" applyBorder="1" applyAlignment="1">
      <alignment wrapText="1"/>
    </xf>
    <xf numFmtId="174" fontId="10" fillId="0" borderId="19" xfId="0" applyNumberFormat="1" applyFont="1" applyFill="1" applyBorder="1" applyAlignment="1">
      <alignment horizontal="left"/>
    </xf>
    <xf numFmtId="49" fontId="11" fillId="0" borderId="16" xfId="0" applyNumberFormat="1" applyFont="1" applyFill="1" applyBorder="1" applyAlignment="1">
      <alignment horizontal="center" vertical="center"/>
    </xf>
    <xf numFmtId="0" fontId="10" fillId="0" borderId="19" xfId="0" applyFont="1" applyFill="1" applyBorder="1" applyAlignment="1">
      <alignment/>
    </xf>
    <xf numFmtId="176" fontId="10" fillId="0" borderId="19" xfId="0" applyNumberFormat="1" applyFont="1" applyFill="1" applyBorder="1" applyAlignment="1">
      <alignment horizontal="left"/>
    </xf>
    <xf numFmtId="176" fontId="10" fillId="0" borderId="19" xfId="0" applyNumberFormat="1" applyFont="1" applyFill="1" applyBorder="1" applyAlignment="1">
      <alignment horizontal="left" vertical="top" wrapText="1"/>
    </xf>
    <xf numFmtId="2" fontId="10" fillId="0" borderId="19" xfId="0" applyNumberFormat="1" applyFont="1" applyFill="1" applyBorder="1" applyAlignment="1">
      <alignment horizontal="left" wrapText="1"/>
    </xf>
    <xf numFmtId="49" fontId="10" fillId="0" borderId="16" xfId="0" applyNumberFormat="1" applyFont="1" applyFill="1" applyBorder="1" applyAlignment="1">
      <alignment horizontal="center"/>
    </xf>
    <xf numFmtId="0" fontId="10" fillId="0" borderId="19" xfId="0" applyFont="1" applyFill="1" applyBorder="1" applyAlignment="1">
      <alignment horizontal="left" wrapText="1"/>
    </xf>
    <xf numFmtId="0" fontId="10" fillId="0" borderId="19" xfId="0" applyFont="1" applyFill="1" applyBorder="1" applyAlignment="1">
      <alignment horizontal="justify" wrapText="1"/>
    </xf>
    <xf numFmtId="0" fontId="11" fillId="0" borderId="16" xfId="0" applyFont="1" applyFill="1" applyBorder="1" applyAlignment="1">
      <alignment horizontal="center"/>
    </xf>
    <xf numFmtId="0" fontId="10" fillId="0" borderId="19" xfId="0" applyFont="1" applyFill="1" applyBorder="1" applyAlignment="1">
      <alignment horizontal="left" vertical="top" wrapText="1"/>
    </xf>
    <xf numFmtId="0" fontId="11" fillId="0" borderId="47" xfId="0" applyNumberFormat="1" applyFont="1" applyFill="1" applyBorder="1" applyAlignment="1">
      <alignment horizontal="left" wrapText="1"/>
    </xf>
    <xf numFmtId="0" fontId="11" fillId="0" borderId="48" xfId="0" applyNumberFormat="1" applyFont="1" applyFill="1" applyBorder="1" applyAlignment="1">
      <alignment horizontal="left" wrapText="1"/>
    </xf>
    <xf numFmtId="0" fontId="11" fillId="0" borderId="49" xfId="0" applyNumberFormat="1" applyFont="1" applyFill="1" applyBorder="1" applyAlignment="1">
      <alignment horizontal="left" wrapText="1"/>
    </xf>
    <xf numFmtId="0" fontId="11" fillId="0" borderId="0"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50" xfId="0" applyFont="1" applyFill="1" applyBorder="1" applyAlignment="1">
      <alignment horizontal="center" vertical="top" wrapText="1"/>
    </xf>
    <xf numFmtId="0" fontId="11" fillId="0" borderId="30" xfId="0" applyFont="1" applyFill="1" applyBorder="1" applyAlignment="1">
      <alignment horizontal="center" vertical="top" wrapText="1"/>
    </xf>
    <xf numFmtId="0" fontId="9" fillId="0" borderId="0" xfId="0" applyFont="1" applyFill="1" applyBorder="1" applyAlignment="1">
      <alignment horizontal="center" vertical="top" wrapText="1"/>
    </xf>
    <xf numFmtId="0" fontId="2" fillId="0" borderId="29" xfId="0" applyFont="1" applyFill="1" applyBorder="1" applyAlignment="1">
      <alignment horizontal="center" vertical="top" wrapText="1"/>
    </xf>
    <xf numFmtId="0" fontId="1" fillId="0" borderId="51" xfId="0" applyFont="1" applyFill="1" applyBorder="1" applyAlignment="1">
      <alignment horizontal="center" vertical="top" wrapText="1"/>
    </xf>
    <xf numFmtId="0" fontId="2" fillId="0" borderId="13"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11" fillId="0" borderId="10" xfId="0" applyFont="1" applyFill="1" applyBorder="1" applyAlignment="1">
      <alignment horizontal="center" vertical="top" wrapText="1"/>
    </xf>
    <xf numFmtId="175" fontId="10" fillId="0" borderId="21" xfId="0" applyNumberFormat="1" applyFont="1" applyFill="1" applyBorder="1" applyAlignment="1">
      <alignment horizontal="center" vertical="center"/>
    </xf>
    <xf numFmtId="175" fontId="10" fillId="0" borderId="26" xfId="0" applyNumberFormat="1" applyFont="1" applyFill="1" applyBorder="1" applyAlignment="1">
      <alignment horizontal="center" vertical="center"/>
    </xf>
    <xf numFmtId="2" fontId="10" fillId="0" borderId="22" xfId="0" applyNumberFormat="1" applyFont="1" applyFill="1" applyBorder="1" applyAlignment="1">
      <alignment horizontal="left" vertical="center" wrapText="1"/>
    </xf>
    <xf numFmtId="2" fontId="10" fillId="0" borderId="27" xfId="0" applyNumberFormat="1" applyFont="1" applyFill="1" applyBorder="1" applyAlignment="1">
      <alignment horizontal="left" vertical="center" wrapText="1"/>
    </xf>
    <xf numFmtId="0" fontId="11" fillId="0" borderId="54" xfId="0" applyNumberFormat="1" applyFont="1" applyFill="1" applyBorder="1" applyAlignment="1">
      <alignment horizontal="left" wrapText="1"/>
    </xf>
    <xf numFmtId="0" fontId="11" fillId="0" borderId="55" xfId="0" applyNumberFormat="1" applyFont="1" applyFill="1" applyBorder="1" applyAlignment="1">
      <alignment horizontal="left" wrapText="1"/>
    </xf>
    <xf numFmtId="0" fontId="11" fillId="0" borderId="56" xfId="0" applyNumberFormat="1" applyFont="1" applyFill="1" applyBorder="1" applyAlignment="1">
      <alignment horizontal="left" wrapText="1"/>
    </xf>
    <xf numFmtId="0" fontId="11" fillId="0" borderId="47" xfId="0" applyFont="1" applyFill="1" applyBorder="1" applyAlignment="1">
      <alignment horizontal="left" wrapText="1"/>
    </xf>
    <xf numFmtId="0" fontId="11" fillId="0" borderId="48" xfId="0" applyFont="1" applyFill="1" applyBorder="1" applyAlignment="1">
      <alignment horizontal="left" wrapText="1"/>
    </xf>
    <xf numFmtId="0" fontId="11" fillId="0" borderId="49" xfId="0" applyFont="1" applyFill="1" applyBorder="1" applyAlignment="1">
      <alignment horizontal="left" wrapText="1"/>
    </xf>
    <xf numFmtId="0" fontId="11" fillId="0" borderId="54" xfId="0" applyFont="1" applyFill="1" applyBorder="1" applyAlignment="1">
      <alignment horizontal="left" wrapText="1"/>
    </xf>
    <xf numFmtId="0" fontId="11" fillId="0" borderId="55" xfId="0" applyFont="1" applyFill="1" applyBorder="1" applyAlignment="1">
      <alignment horizontal="left" wrapText="1"/>
    </xf>
    <xf numFmtId="0" fontId="11" fillId="0" borderId="56" xfId="0" applyFont="1" applyFill="1" applyBorder="1" applyAlignment="1">
      <alignment horizontal="left" wrapText="1"/>
    </xf>
    <xf numFmtId="175" fontId="10" fillId="0" borderId="21" xfId="0" applyNumberFormat="1" applyFont="1" applyFill="1" applyBorder="1" applyAlignment="1">
      <alignment horizontal="center" vertical="center" wrapText="1"/>
    </xf>
    <xf numFmtId="175" fontId="10" fillId="0" borderId="26"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5" xfId="0" applyFont="1" applyFill="1" applyBorder="1" applyAlignment="1">
      <alignment horizontal="center" vertical="center" wrapText="1"/>
    </xf>
    <xf numFmtId="2" fontId="10" fillId="0" borderId="22" xfId="0" applyNumberFormat="1" applyFont="1" applyFill="1" applyBorder="1" applyAlignment="1">
      <alignment horizontal="center" vertical="center" wrapText="1"/>
    </xf>
    <xf numFmtId="2" fontId="10" fillId="0" borderId="27"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2324100</xdr:colOff>
      <xdr:row>1242</xdr:row>
      <xdr:rowOff>0</xdr:rowOff>
    </xdr:from>
    <xdr:to>
      <xdr:col>1</xdr:col>
      <xdr:colOff>1819275</xdr:colOff>
      <xdr:row>1242</xdr:row>
      <xdr:rowOff>0</xdr:rowOff>
    </xdr:to>
    <xdr:sp>
      <xdr:nvSpPr>
        <xdr:cNvPr id="1" name="Rectangle 99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 name="Rectangle 99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 name="Line 99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 name="Line 99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 name="Rectangle 99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 name="Rectangle 99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 name="Rectangle 99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 name="Rectangle 99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 name="Rectangle 100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0" name="Rectangle 100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1" name="Rectangle 100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2" name="Rectangle 100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13" name="Line 100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14" name="Line 100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5" name="Rectangle 100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6" name="Rectangle 100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7" name="Rectangle 100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8" name="Rectangle 100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9" name="Rectangle 101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0" name="Rectangle 101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1" name="Rectangle 101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2" name="Rectangle 101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23" name="Line 101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24" name="Line 101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5" name="Rectangle 101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6" name="Rectangle 101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7" name="Rectangle 101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8" name="Rectangle 101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9" name="Rectangle 102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0" name="Rectangle 102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1" name="Rectangle 102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2" name="Rectangle 102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3" name="Line 102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34" name="Line 102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5" name="Rectangle 102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6" name="Rectangle 102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7" name="Rectangle 102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8" name="Rectangle 102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9" name="Rectangle 103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0" name="Rectangle 103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1" name="Rectangle 103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2" name="Rectangle 103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43" name="Line 103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4" name="Line 103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5" name="Rectangle 103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6" name="Rectangle 103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7" name="Rectangle 103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8" name="Rectangle 103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9" name="Rectangle 104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0" name="Rectangle 104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1" name="Rectangle 104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2" name="Rectangle 104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53" name="Line 104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54" name="Line 104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5" name="Rectangle 104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6" name="Rectangle 104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7" name="Rectangle 104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8" name="Rectangle 104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9" name="Rectangle 105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0" name="Rectangle 105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1" name="Rectangle 105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2" name="Rectangle 105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63" name="Line 105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64" name="Line 105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5" name="Rectangle 105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6" name="Rectangle 105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7" name="Rectangle 105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8" name="Rectangle 105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9" name="Rectangle 106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0" name="Rectangle 106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1" name="Rectangle 106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2" name="Rectangle 106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73" name="Line 106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74" name="Line 106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5" name="Rectangle 106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6" name="Rectangle 106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7" name="Rectangle 106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8" name="Rectangle 106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9" name="Rectangle 107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0" name="Rectangle 107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1" name="Rectangle 107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2" name="Rectangle 107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83" name="Line 107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84" name="Line 107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5" name="Rectangle 107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6" name="Rectangle 107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7" name="Rectangle 107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8" name="Rectangle 107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9" name="Rectangle 108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0" name="Rectangle 108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1" name="Rectangle 108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2" name="Rectangle 108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93" name="Line 108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94" name="Line 108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5" name="Rectangle 108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6" name="Rectangle 108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7" name="Rectangle 108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8" name="Rectangle 108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9" name="Rectangle 109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00" name="Rectangle 109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01" name="Rectangle 109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02" name="Rectangle 109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103" name="Line 109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104" name="Line 109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05" name="Rectangle 109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06" name="Rectangle 109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07" name="Rectangle 109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08" name="Rectangle 109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09" name="Rectangle 110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10" name="Rectangle 110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11" name="Rectangle 110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12" name="Rectangle 110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113" name="Line 110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114" name="Line 110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15" name="Rectangle 110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16" name="Rectangle 110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17" name="Rectangle 110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18" name="Rectangle 110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19" name="Rectangle 111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20" name="Rectangle 111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21" name="Rectangle 111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22" name="Rectangle 111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123" name="Line 111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124" name="Line 111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25" name="Rectangle 111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26" name="Rectangle 111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27" name="Rectangle 111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28" name="Rectangle 111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29" name="Rectangle 112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30" name="Rectangle 112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31" name="Rectangle 112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32" name="Rectangle 112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133" name="Line 112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134" name="Line 112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35" name="Rectangle 112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36" name="Rectangle 112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37" name="Rectangle 112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38" name="Rectangle 112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39" name="Rectangle 113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40" name="Rectangle 113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41" name="Rectangle 113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42" name="Rectangle 113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143" name="Line 113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144" name="Line 113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45" name="Rectangle 113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46" name="Rectangle 113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47" name="Rectangle 113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48" name="Rectangle 113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49" name="Rectangle 114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50" name="Rectangle 114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51" name="Rectangle 114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52" name="Rectangle 114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153" name="Line 114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154" name="Line 114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55" name="Rectangle 114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56" name="Rectangle 114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57" name="Rectangle 114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58" name="Rectangle 114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59" name="Rectangle 115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60" name="Rectangle 115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61" name="Rectangle 115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62" name="Rectangle 115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163" name="Line 115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164" name="Line 115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65" name="Rectangle 115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66" name="Rectangle 115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67" name="Rectangle 115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68" name="Rectangle 115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69" name="Rectangle 116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70" name="Rectangle 116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71" name="Rectangle 116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72" name="Rectangle 116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173" name="Line 116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174" name="Line 116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75" name="Rectangle 116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76" name="Rectangle 116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77" name="Rectangle 116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78" name="Rectangle 116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79" name="Rectangle 117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80" name="Rectangle 117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81" name="Rectangle 117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82" name="Rectangle 117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183" name="Line 117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184" name="Line 117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85" name="Rectangle 117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86" name="Rectangle 117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87" name="Rectangle 117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88" name="Rectangle 117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89" name="Rectangle 118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90" name="Rectangle 118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91" name="Rectangle 118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92" name="Rectangle 118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193" name="Line 118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194" name="Line 118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95" name="Rectangle 118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96" name="Rectangle 118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97" name="Rectangle 118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98" name="Rectangle 118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199" name="Rectangle 119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00" name="Rectangle 119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01" name="Rectangle 119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02" name="Rectangle 119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203" name="Line 119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204" name="Line 119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05" name="Rectangle 119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06" name="Rectangle 119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07" name="Rectangle 119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08" name="Rectangle 119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09" name="Rectangle 120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10" name="Rectangle 120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11" name="Rectangle 120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12" name="Rectangle 120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213" name="Line 120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214" name="Line 120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15" name="Rectangle 120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16" name="Rectangle 120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17" name="Rectangle 120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18" name="Rectangle 120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19" name="Rectangle 121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20" name="Rectangle 121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21" name="Rectangle 121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22" name="Rectangle 121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223" name="Line 121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224" name="Line 121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25" name="Rectangle 121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26" name="Rectangle 121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27" name="Rectangle 121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28" name="Rectangle 121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29" name="Rectangle 122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30" name="Rectangle 122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31" name="Rectangle 122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32" name="Rectangle 122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233" name="Line 122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234" name="Line 122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35" name="Rectangle 122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36" name="Rectangle 122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37" name="Rectangle 122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38" name="Rectangle 122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39" name="Rectangle 123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40" name="Rectangle 123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41" name="Rectangle 123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42" name="Rectangle 123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243" name="Line 123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244" name="Line 123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45" name="Rectangle 123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46" name="Rectangle 123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47" name="Rectangle 123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48" name="Rectangle 123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49" name="Rectangle 124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50" name="Rectangle 124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51" name="Rectangle 124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52" name="Rectangle 124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253" name="Line 124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254" name="Line 124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55" name="Rectangle 124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56" name="Rectangle 124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57" name="Rectangle 124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58" name="Rectangle 124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59" name="Rectangle 125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60" name="Rectangle 125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61" name="Rectangle 125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62" name="Rectangle 125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263" name="Line 125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264" name="Line 125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65" name="Rectangle 125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66" name="Rectangle 125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67" name="Rectangle 125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68" name="Rectangle 125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69" name="Rectangle 126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70" name="Rectangle 126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71" name="Rectangle 126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72" name="Rectangle 126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273" name="Line 126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274" name="Line 126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75" name="Rectangle 126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76" name="Rectangle 126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77" name="Rectangle 126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78" name="Rectangle 126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79" name="Rectangle 127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80" name="Rectangle 127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81" name="Rectangle 127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82" name="Rectangle 127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283" name="Line 127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284" name="Line 127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85" name="Rectangle 127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86" name="Rectangle 127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87" name="Rectangle 127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88" name="Rectangle 127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89" name="Rectangle 128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90" name="Rectangle 128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91" name="Rectangle 128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92" name="Rectangle 128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293" name="Line 128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294" name="Line 128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95" name="Rectangle 128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96" name="Rectangle 128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97" name="Rectangle 128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98" name="Rectangle 128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299" name="Rectangle 129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00" name="Rectangle 129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01" name="Rectangle 129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02" name="Rectangle 129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03" name="Line 129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304" name="Line 129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05" name="Rectangle 129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06" name="Rectangle 129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07" name="Rectangle 129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08" name="Rectangle 129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09" name="Rectangle 130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10" name="Rectangle 130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11" name="Rectangle 130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12" name="Rectangle 130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13" name="Line 130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314" name="Line 130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15" name="Rectangle 130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16" name="Rectangle 130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17" name="Rectangle 130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18" name="Rectangle 130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19" name="Rectangle 131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20" name="Rectangle 131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21" name="Rectangle 131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22" name="Rectangle 131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23" name="Line 131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324" name="Line 131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25" name="Rectangle 131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26" name="Rectangle 131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27" name="Rectangle 131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28" name="Rectangle 131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29" name="Rectangle 132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30" name="Rectangle 132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31" name="Rectangle 132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32" name="Rectangle 132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33" name="Line 132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334" name="Line 132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35" name="Rectangle 132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36" name="Rectangle 132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37" name="Rectangle 132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38" name="Rectangle 132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39" name="Rectangle 133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40" name="Rectangle 133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41" name="Rectangle 133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42" name="Rectangle 133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43" name="Line 133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344" name="Line 133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45" name="Rectangle 133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46" name="Rectangle 133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47" name="Rectangle 133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48" name="Rectangle 133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49" name="Rectangle 134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50" name="Rectangle 134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51" name="Rectangle 134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52" name="Rectangle 134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53" name="Line 134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354" name="Line 134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55" name="Rectangle 134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56" name="Rectangle 134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57" name="Rectangle 134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58" name="Rectangle 134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59" name="Rectangle 135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60" name="Rectangle 135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61" name="Rectangle 135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62" name="Rectangle 135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63" name="Line 135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364" name="Line 135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65" name="Rectangle 135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66" name="Rectangle 135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67" name="Rectangle 135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68" name="Rectangle 135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69" name="Rectangle 136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70" name="Rectangle 136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71" name="Rectangle 136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72" name="Rectangle 136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73" name="Line 136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374" name="Line 136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75" name="Rectangle 136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76" name="Rectangle 136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77" name="Rectangle 136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78" name="Rectangle 136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79" name="Rectangle 137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80" name="Rectangle 137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81" name="Rectangle 137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82" name="Rectangle 137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83" name="Line 137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384" name="Line 137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85" name="Rectangle 137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86" name="Rectangle 137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87" name="Rectangle 137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88" name="Rectangle 137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89" name="Rectangle 138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90" name="Rectangle 138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91" name="Rectangle 138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92" name="Rectangle 138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393" name="Line 138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394" name="Line 138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95" name="Rectangle 138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96" name="Rectangle 138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97" name="Rectangle 138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98" name="Rectangle 138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399" name="Rectangle 139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00" name="Rectangle 139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01" name="Rectangle 139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02" name="Rectangle 139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403" name="Line 139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04" name="Line 139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05" name="Rectangle 139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06" name="Rectangle 139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07" name="Rectangle 139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08" name="Rectangle 139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09" name="Rectangle 140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10" name="Rectangle 140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11" name="Rectangle 140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12" name="Rectangle 140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413" name="Line 140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14" name="Line 140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15" name="Rectangle 140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16" name="Rectangle 140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17" name="Rectangle 140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18" name="Rectangle 140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19" name="Rectangle 141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20" name="Rectangle 141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21" name="Rectangle 141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22" name="Rectangle 141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423" name="Line 141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24" name="Line 141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25" name="Rectangle 141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26" name="Rectangle 141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27" name="Rectangle 141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28" name="Rectangle 141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29" name="Rectangle 142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30" name="Rectangle 142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31" name="Rectangle 142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32" name="Rectangle 142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433" name="Line 142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34" name="Line 142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35" name="Rectangle 142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36" name="Rectangle 142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37" name="Rectangle 142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38" name="Rectangle 142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39" name="Rectangle 143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40" name="Rectangle 143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41" name="Rectangle 143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42" name="Rectangle 143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443" name="Line 143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44" name="Line 143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45" name="Rectangle 143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46" name="Rectangle 143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47" name="Rectangle 143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48" name="Rectangle 143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49" name="Rectangle 144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50" name="Rectangle 144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51" name="Rectangle 144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52" name="Rectangle 144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453" name="Line 144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54" name="Line 144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55" name="Rectangle 144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56" name="Rectangle 144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57" name="Rectangle 144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58" name="Rectangle 144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59" name="Rectangle 145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60" name="Rectangle 145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61" name="Rectangle 145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62" name="Rectangle 145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463" name="Line 145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64" name="Line 145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65" name="Rectangle 145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66" name="Rectangle 145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67" name="Rectangle 145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68" name="Rectangle 145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69" name="Rectangle 146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70" name="Rectangle 146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71" name="Rectangle 146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72" name="Rectangle 146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473" name="Line 146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74" name="Line 146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75" name="Rectangle 146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76" name="Rectangle 146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77" name="Rectangle 146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78" name="Rectangle 146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79" name="Rectangle 147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80" name="Rectangle 147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81" name="Rectangle 147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82" name="Rectangle 147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483" name="Line 147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84" name="Line 147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85" name="Rectangle 147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86" name="Rectangle 147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87" name="Rectangle 147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88" name="Rectangle 147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89" name="Rectangle 148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90" name="Rectangle 148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91" name="Rectangle 148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92" name="Rectangle 148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493" name="Line 148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494" name="Line 148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95" name="Rectangle 148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96" name="Rectangle 148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97" name="Rectangle 148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98" name="Rectangle 148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499" name="Rectangle 149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00" name="Rectangle 149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01" name="Rectangle 149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02" name="Rectangle 149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503" name="Line 149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504" name="Line 149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05" name="Rectangle 149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06" name="Rectangle 149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07" name="Rectangle 149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08" name="Rectangle 149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09" name="Rectangle 150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10" name="Rectangle 150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11" name="Rectangle 150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12" name="Rectangle 150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513" name="Line 150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514" name="Line 150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15" name="Rectangle 150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16" name="Rectangle 150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17" name="Rectangle 150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18" name="Rectangle 150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19" name="Rectangle 151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20" name="Rectangle 151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21" name="Rectangle 151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22" name="Rectangle 151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523" name="Line 151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524" name="Line 151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25" name="Rectangle 151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26" name="Rectangle 151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27" name="Rectangle 151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28" name="Rectangle 151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29" name="Rectangle 152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30" name="Rectangle 152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31" name="Rectangle 152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32" name="Rectangle 152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533" name="Line 152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534" name="Line 152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35" name="Rectangle 152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36" name="Rectangle 152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37" name="Rectangle 152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38" name="Rectangle 152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39" name="Rectangle 153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40" name="Rectangle 153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41" name="Rectangle 153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42" name="Rectangle 153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543" name="Line 153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544" name="Line 153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45" name="Rectangle 153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46" name="Rectangle 153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47" name="Rectangle 153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48" name="Rectangle 153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49" name="Rectangle 154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50" name="Rectangle 154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51" name="Rectangle 154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52" name="Rectangle 154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553" name="Line 154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554" name="Line 154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55" name="Rectangle 154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56" name="Rectangle 154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57" name="Rectangle 154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58" name="Rectangle 154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59" name="Rectangle 155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60" name="Rectangle 155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61" name="Rectangle 155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62" name="Rectangle 155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563" name="Line 155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564" name="Line 155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65" name="Rectangle 155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66" name="Rectangle 155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67" name="Rectangle 155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68" name="Rectangle 155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69" name="Rectangle 156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70" name="Rectangle 156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71" name="Rectangle 156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72" name="Rectangle 156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573" name="Line 156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574" name="Line 156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75" name="Rectangle 156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76" name="Rectangle 156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77" name="Rectangle 156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78" name="Rectangle 156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79" name="Rectangle 157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80" name="Rectangle 157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81" name="Rectangle 157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82" name="Rectangle 157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583" name="Line 157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584" name="Line 157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85" name="Rectangle 157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86" name="Rectangle 157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87" name="Rectangle 157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88" name="Rectangle 157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89" name="Rectangle 158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90" name="Rectangle 158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91" name="Rectangle 158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92" name="Rectangle 158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593" name="Line 158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594" name="Line 158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95" name="Rectangle 158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96" name="Rectangle 158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97" name="Rectangle 158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98" name="Rectangle 158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599" name="Rectangle 159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00" name="Rectangle 159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01" name="Rectangle 159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02" name="Rectangle 159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603" name="Line 159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604" name="Line 159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05" name="Rectangle 159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06" name="Rectangle 159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07" name="Rectangle 159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08" name="Rectangle 159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09" name="Rectangle 160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10" name="Rectangle 160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11" name="Rectangle 160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12" name="Rectangle 160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613" name="Line 160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614" name="Line 160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15" name="Rectangle 160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16" name="Rectangle 160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17" name="Rectangle 160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18" name="Rectangle 160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19" name="Rectangle 161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20" name="Rectangle 161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21" name="Rectangle 161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22" name="Rectangle 161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623" name="Line 161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624" name="Line 161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25" name="Rectangle 161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26" name="Rectangle 161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27" name="Rectangle 161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28" name="Rectangle 161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29" name="Rectangle 162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30" name="Rectangle 162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31" name="Rectangle 162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32" name="Rectangle 162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633" name="Line 162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634" name="Line 162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35" name="Rectangle 162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36" name="Rectangle 162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37" name="Rectangle 162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38" name="Rectangle 162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39" name="Rectangle 163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40" name="Rectangle 163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41" name="Rectangle 163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42" name="Rectangle 163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643" name="Line 163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644" name="Line 163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45" name="Rectangle 163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46" name="Rectangle 163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47" name="Rectangle 163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48" name="Rectangle 163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49" name="Rectangle 164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50" name="Rectangle 164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51" name="Rectangle 164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52" name="Rectangle 164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653" name="Line 164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654" name="Line 164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55" name="Rectangle 164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56" name="Rectangle 164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57" name="Rectangle 164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58" name="Rectangle 164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59" name="Rectangle 165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60" name="Rectangle 165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61" name="Rectangle 165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62" name="Rectangle 165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663" name="Line 165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664" name="Line 165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65" name="Rectangle 165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66" name="Rectangle 165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67" name="Rectangle 165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68" name="Rectangle 165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69" name="Rectangle 166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70" name="Rectangle 166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71" name="Rectangle 166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72" name="Rectangle 166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673" name="Line 166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674" name="Line 166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75" name="Rectangle 166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76" name="Rectangle 166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77" name="Rectangle 166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78" name="Rectangle 166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79" name="Rectangle 167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80" name="Rectangle 167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81" name="Rectangle 167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82" name="Rectangle 167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683" name="Line 167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684" name="Line 167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85" name="Rectangle 167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86" name="Rectangle 167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87" name="Rectangle 167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88" name="Rectangle 167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89" name="Rectangle 168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90" name="Rectangle 168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91" name="Rectangle 168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92" name="Rectangle 168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693" name="Line 168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694" name="Line 168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95" name="Rectangle 168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96" name="Rectangle 168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97" name="Rectangle 168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98" name="Rectangle 168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699" name="Rectangle 169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00" name="Rectangle 169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01" name="Rectangle 169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02" name="Rectangle 169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703" name="Line 169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704" name="Line 169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05" name="Rectangle 169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06" name="Rectangle 169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07" name="Rectangle 169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08" name="Rectangle 169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09" name="Rectangle 170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10" name="Rectangle 170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11" name="Rectangle 170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12" name="Rectangle 170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713" name="Line 170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714" name="Line 170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15" name="Rectangle 170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16" name="Rectangle 170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17" name="Rectangle 170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18" name="Rectangle 170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19" name="Rectangle 171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20" name="Rectangle 171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21" name="Rectangle 171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22" name="Rectangle 171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723" name="Line 171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724" name="Line 171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25" name="Rectangle 171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26" name="Rectangle 171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27" name="Rectangle 171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28" name="Rectangle 171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29" name="Rectangle 172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30" name="Rectangle 172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31" name="Rectangle 172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32" name="Rectangle 172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733" name="Line 172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734" name="Line 172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35" name="Rectangle 172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36" name="Rectangle 172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37" name="Rectangle 172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38" name="Rectangle 172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39" name="Rectangle 173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40" name="Rectangle 173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41" name="Rectangle 173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42" name="Rectangle 173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743" name="Line 173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744" name="Line 173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45" name="Rectangle 173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46" name="Rectangle 173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47" name="Rectangle 173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48" name="Rectangle 173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49" name="Rectangle 174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50" name="Rectangle 174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51" name="Rectangle 174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52" name="Rectangle 174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753" name="Line 174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754" name="Line 174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55" name="Rectangle 174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56" name="Rectangle 174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57" name="Rectangle 174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58" name="Rectangle 174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59" name="Rectangle 175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60" name="Rectangle 175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61" name="Rectangle 175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62" name="Rectangle 175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763" name="Line 175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764" name="Line 175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65" name="Rectangle 175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66" name="Rectangle 175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67" name="Rectangle 175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68" name="Rectangle 175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69" name="Rectangle 176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70" name="Rectangle 176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71" name="Rectangle 176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72" name="Rectangle 176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773" name="Line 176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774" name="Line 176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75" name="Rectangle 176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76" name="Rectangle 176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77" name="Rectangle 176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78" name="Rectangle 176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79" name="Rectangle 177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80" name="Rectangle 177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81" name="Rectangle 177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82" name="Rectangle 177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783" name="Line 177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784" name="Line 177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85" name="Rectangle 177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86" name="Rectangle 177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87" name="Rectangle 177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88" name="Rectangle 177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89" name="Rectangle 178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90" name="Rectangle 178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91" name="Rectangle 178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92" name="Rectangle 178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793" name="Line 178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794" name="Line 178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95" name="Rectangle 178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96" name="Rectangle 178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97" name="Rectangle 178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98" name="Rectangle 178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799" name="Rectangle 179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00" name="Rectangle 179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01" name="Rectangle 179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02" name="Rectangle 179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803" name="Line 179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804" name="Line 179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05" name="Rectangle 179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06" name="Rectangle 179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07" name="Rectangle 179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08" name="Rectangle 179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09" name="Rectangle 180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10" name="Rectangle 180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11" name="Rectangle 180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12" name="Rectangle 180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813" name="Line 180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814" name="Line 180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15" name="Rectangle 180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16" name="Rectangle 180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17" name="Rectangle 180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18" name="Rectangle 180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19" name="Rectangle 181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20" name="Rectangle 181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21" name="Rectangle 181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22" name="Rectangle 181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823" name="Line 181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824" name="Line 181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25" name="Rectangle 181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26" name="Rectangle 181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27" name="Rectangle 181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28" name="Rectangle 181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29" name="Rectangle 182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30" name="Rectangle 182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31" name="Rectangle 182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32" name="Rectangle 182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833" name="Line 182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834" name="Line 182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35" name="Rectangle 182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36" name="Rectangle 182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37" name="Rectangle 182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38" name="Rectangle 182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39" name="Rectangle 183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40" name="Rectangle 183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41" name="Rectangle 183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42" name="Rectangle 183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843" name="Line 183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844" name="Line 183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45" name="Rectangle 183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46" name="Rectangle 183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47" name="Rectangle 183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48" name="Rectangle 183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49" name="Rectangle 184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50" name="Rectangle 184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51" name="Rectangle 184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52" name="Rectangle 184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853" name="Line 184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854" name="Line 184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55" name="Rectangle 184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56" name="Rectangle 184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57" name="Rectangle 184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58" name="Rectangle 184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59" name="Rectangle 185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60" name="Rectangle 185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61" name="Rectangle 185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62" name="Rectangle 185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863" name="Line 185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864" name="Line 185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65" name="Rectangle 185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66" name="Rectangle 185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67" name="Rectangle 185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68" name="Rectangle 185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69" name="Rectangle 186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70" name="Rectangle 186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71" name="Rectangle 186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72" name="Rectangle 186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873" name="Line 186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874" name="Line 186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75" name="Rectangle 186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76" name="Rectangle 186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77" name="Rectangle 186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78" name="Rectangle 186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79" name="Rectangle 187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80" name="Rectangle 187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81" name="Rectangle 187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82" name="Rectangle 187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883" name="Line 187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884" name="Line 187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85" name="Rectangle 187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86" name="Rectangle 187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87" name="Rectangle 187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88" name="Rectangle 187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89" name="Rectangle 188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90" name="Rectangle 188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91" name="Rectangle 188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92" name="Rectangle 188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893" name="Line 188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894" name="Line 188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95" name="Rectangle 188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96" name="Rectangle 188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97" name="Rectangle 188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98" name="Rectangle 188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899" name="Rectangle 189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00" name="Rectangle 189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01" name="Rectangle 189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02" name="Rectangle 189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903" name="Line 189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904" name="Line 189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05" name="Rectangle 189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06" name="Rectangle 189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07" name="Rectangle 189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08" name="Rectangle 189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09" name="Rectangle 190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10" name="Rectangle 190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11" name="Rectangle 190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12" name="Rectangle 190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913" name="Line 190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914" name="Line 190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15" name="Rectangle 190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16" name="Rectangle 190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17" name="Rectangle 190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18" name="Rectangle 190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19" name="Rectangle 191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20" name="Rectangle 191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21" name="Rectangle 191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22" name="Rectangle 191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923" name="Line 191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924" name="Line 191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25" name="Rectangle 191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26" name="Rectangle 191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27" name="Rectangle 191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28" name="Rectangle 191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29" name="Rectangle 192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30" name="Rectangle 192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31" name="Rectangle 192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32" name="Rectangle 192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933" name="Line 192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934" name="Line 192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35" name="Rectangle 192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36" name="Rectangle 192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37" name="Rectangle 192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38" name="Rectangle 192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39" name="Rectangle 193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40" name="Rectangle 193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41" name="Rectangle 193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42" name="Rectangle 193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943" name="Line 193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944" name="Line 193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45" name="Rectangle 193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46" name="Rectangle 193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47" name="Rectangle 193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48" name="Rectangle 193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49" name="Rectangle 194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50" name="Rectangle 1941"/>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51" name="Rectangle 1942"/>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52" name="Rectangle 1943"/>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600075</xdr:colOff>
      <xdr:row>1242</xdr:row>
      <xdr:rowOff>0</xdr:rowOff>
    </xdr:to>
    <xdr:sp>
      <xdr:nvSpPr>
        <xdr:cNvPr id="953" name="Line 1944"/>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1242</xdr:row>
      <xdr:rowOff>0</xdr:rowOff>
    </xdr:from>
    <xdr:to>
      <xdr:col>1</xdr:col>
      <xdr:colOff>1819275</xdr:colOff>
      <xdr:row>1242</xdr:row>
      <xdr:rowOff>0</xdr:rowOff>
    </xdr:to>
    <xdr:sp>
      <xdr:nvSpPr>
        <xdr:cNvPr id="954" name="Line 1945"/>
        <xdr:cNvSpPr>
          <a:spLocks/>
        </xdr:cNvSpPr>
      </xdr:nvSpPr>
      <xdr:spPr>
        <a:xfrm flipH="1">
          <a:off x="2838450" y="1157782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55" name="Rectangle 1946"/>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56" name="Rectangle 1947"/>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57" name="Rectangle 1948"/>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58" name="Rectangle 1949"/>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1242</xdr:row>
      <xdr:rowOff>0</xdr:rowOff>
    </xdr:from>
    <xdr:to>
      <xdr:col>1</xdr:col>
      <xdr:colOff>1819275</xdr:colOff>
      <xdr:row>1242</xdr:row>
      <xdr:rowOff>0</xdr:rowOff>
    </xdr:to>
    <xdr:sp>
      <xdr:nvSpPr>
        <xdr:cNvPr id="959" name="Rectangle 1950"/>
        <xdr:cNvSpPr>
          <a:spLocks/>
        </xdr:cNvSpPr>
      </xdr:nvSpPr>
      <xdr:spPr>
        <a:xfrm>
          <a:off x="2952750" y="1157782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94"/>
  <sheetViews>
    <sheetView tabSelected="1" view="pageBreakPreview" zoomScaleSheetLayoutView="100" zoomScalePageLayoutView="0" workbookViewId="0" topLeftCell="A1">
      <selection activeCell="B2" sqref="B2:K2"/>
    </sheetView>
  </sheetViews>
  <sheetFormatPr defaultColWidth="9.140625" defaultRowHeight="12.75"/>
  <cols>
    <col min="1" max="1" width="9.421875" style="22" customWidth="1"/>
    <col min="2" max="2" width="34.8515625" style="4" customWidth="1"/>
    <col min="3" max="3" width="15.00390625" style="23" customWidth="1"/>
    <col min="4" max="4" width="16.421875" style="23" customWidth="1"/>
    <col min="5" max="5" width="15.28125" style="23" customWidth="1"/>
    <col min="6" max="6" width="16.00390625" style="23" customWidth="1"/>
    <col min="7" max="7" width="18.7109375" style="23" customWidth="1"/>
    <col min="8" max="8" width="16.57421875" style="23" customWidth="1"/>
    <col min="9" max="10" width="16.140625" style="23" customWidth="1"/>
    <col min="11" max="11" width="15.57421875" style="23" customWidth="1"/>
    <col min="12" max="12" width="41.140625" style="18" customWidth="1"/>
    <col min="13" max="16384" width="9.140625" style="4" customWidth="1"/>
  </cols>
  <sheetData>
    <row r="1" ht="15">
      <c r="G1" s="24"/>
    </row>
    <row r="2" spans="2:11" ht="36" customHeight="1">
      <c r="B2" s="251" t="s">
        <v>1509</v>
      </c>
      <c r="C2" s="251"/>
      <c r="D2" s="251"/>
      <c r="E2" s="251"/>
      <c r="F2" s="251"/>
      <c r="G2" s="251"/>
      <c r="H2" s="251"/>
      <c r="I2" s="251"/>
      <c r="J2" s="251"/>
      <c r="K2" s="251"/>
    </row>
    <row r="3" spans="1:12" ht="15">
      <c r="A3" s="252" t="s">
        <v>2177</v>
      </c>
      <c r="B3" s="252"/>
      <c r="C3" s="252"/>
      <c r="D3" s="252"/>
      <c r="E3" s="252"/>
      <c r="F3" s="252"/>
      <c r="G3" s="252"/>
      <c r="H3" s="252"/>
      <c r="I3" s="252"/>
      <c r="J3" s="252"/>
      <c r="K3" s="252"/>
      <c r="L3" s="252"/>
    </row>
    <row r="4" spans="1:12" ht="15.75" thickBot="1">
      <c r="A4" s="253" t="s">
        <v>2009</v>
      </c>
      <c r="B4" s="253"/>
      <c r="C4" s="253"/>
      <c r="D4" s="253"/>
      <c r="E4" s="253"/>
      <c r="F4" s="253"/>
      <c r="G4" s="253"/>
      <c r="H4" s="253"/>
      <c r="I4" s="253"/>
      <c r="J4" s="253"/>
      <c r="K4" s="253"/>
      <c r="L4" s="253"/>
    </row>
    <row r="5" spans="1:12" ht="31.5" customHeight="1" thickBot="1" thickTop="1">
      <c r="A5" s="254" t="s">
        <v>2010</v>
      </c>
      <c r="B5" s="254" t="s">
        <v>2011</v>
      </c>
      <c r="C5" s="248" t="s">
        <v>2178</v>
      </c>
      <c r="D5" s="257"/>
      <c r="E5" s="257"/>
      <c r="F5" s="257"/>
      <c r="G5" s="257"/>
      <c r="H5" s="249"/>
      <c r="I5" s="248" t="s">
        <v>2012</v>
      </c>
      <c r="J5" s="257"/>
      <c r="K5" s="249"/>
      <c r="L5" s="254" t="s">
        <v>1401</v>
      </c>
    </row>
    <row r="6" spans="1:12" ht="39" customHeight="1" thickBot="1" thickTop="1">
      <c r="A6" s="255"/>
      <c r="B6" s="255"/>
      <c r="C6" s="247" t="s">
        <v>2013</v>
      </c>
      <c r="D6" s="247"/>
      <c r="E6" s="248" t="s">
        <v>2014</v>
      </c>
      <c r="F6" s="249"/>
      <c r="G6" s="247" t="s">
        <v>2015</v>
      </c>
      <c r="H6" s="250"/>
      <c r="I6" s="248" t="s">
        <v>2016</v>
      </c>
      <c r="J6" s="249"/>
      <c r="K6" s="250" t="s">
        <v>2017</v>
      </c>
      <c r="L6" s="255"/>
    </row>
    <row r="7" spans="1:12" ht="62.25" customHeight="1" thickBot="1" thickTop="1">
      <c r="A7" s="256"/>
      <c r="B7" s="256"/>
      <c r="C7" s="41" t="s">
        <v>2179</v>
      </c>
      <c r="D7" s="42" t="s">
        <v>458</v>
      </c>
      <c r="E7" s="43" t="s">
        <v>461</v>
      </c>
      <c r="F7" s="44" t="s">
        <v>459</v>
      </c>
      <c r="G7" s="44" t="s">
        <v>2180</v>
      </c>
      <c r="H7" s="44" t="s">
        <v>460</v>
      </c>
      <c r="I7" s="45" t="s">
        <v>462</v>
      </c>
      <c r="J7" s="44" t="s">
        <v>459</v>
      </c>
      <c r="K7" s="250"/>
      <c r="L7" s="256"/>
    </row>
    <row r="8" spans="1:12" ht="16.5" thickBot="1" thickTop="1">
      <c r="A8" s="21">
        <v>1</v>
      </c>
      <c r="B8" s="21">
        <v>2</v>
      </c>
      <c r="C8" s="21">
        <v>3</v>
      </c>
      <c r="D8" s="21">
        <v>4</v>
      </c>
      <c r="E8" s="21">
        <v>5</v>
      </c>
      <c r="F8" s="21">
        <v>6</v>
      </c>
      <c r="G8" s="21">
        <v>7</v>
      </c>
      <c r="H8" s="21">
        <v>8</v>
      </c>
      <c r="I8" s="21">
        <v>9</v>
      </c>
      <c r="J8" s="21">
        <v>10</v>
      </c>
      <c r="K8" s="21">
        <v>11</v>
      </c>
      <c r="L8" s="21">
        <v>12</v>
      </c>
    </row>
    <row r="9" spans="1:12" ht="16.5" thickBot="1" thickTop="1">
      <c r="A9" s="9"/>
      <c r="B9" s="1"/>
      <c r="C9" s="25"/>
      <c r="D9" s="25"/>
      <c r="E9" s="25"/>
      <c r="F9" s="25"/>
      <c r="G9" s="25"/>
      <c r="H9" s="25"/>
      <c r="I9" s="25"/>
      <c r="J9" s="26"/>
      <c r="K9" s="26"/>
      <c r="L9" s="19"/>
    </row>
    <row r="10" spans="1:12" ht="17.25" customHeight="1" thickBot="1" thickTop="1">
      <c r="A10" s="10" t="s">
        <v>2018</v>
      </c>
      <c r="B10" s="8" t="s">
        <v>2019</v>
      </c>
      <c r="C10" s="7">
        <f>SUM(C12,C13)</f>
        <v>244981433.10000002</v>
      </c>
      <c r="D10" s="7">
        <f>SUM(D12,D13)</f>
        <v>57832603.134260006</v>
      </c>
      <c r="E10" s="7">
        <f aca="true" t="shared" si="0" ref="E10:J10">SUM(E12,E13)</f>
        <v>39656310.188</v>
      </c>
      <c r="F10" s="7">
        <f t="shared" si="0"/>
        <v>870249.4436000001</v>
      </c>
      <c r="G10" s="7">
        <f>SUM(G12,G13)</f>
        <v>1079232100</v>
      </c>
      <c r="H10" s="7">
        <f t="shared" si="0"/>
        <v>115640770.63999999</v>
      </c>
      <c r="I10" s="7">
        <f t="shared" si="0"/>
        <v>1363869843.2879999</v>
      </c>
      <c r="J10" s="7">
        <f t="shared" si="0"/>
        <v>174343623.21786</v>
      </c>
      <c r="K10" s="7">
        <f>SUM(K12,K13)</f>
        <v>204892345.41004002</v>
      </c>
      <c r="L10" s="20"/>
    </row>
    <row r="11" spans="1:12" ht="15.75" thickTop="1">
      <c r="A11" s="11"/>
      <c r="B11" s="6" t="s">
        <v>2020</v>
      </c>
      <c r="C11" s="16"/>
      <c r="D11" s="16"/>
      <c r="E11" s="16"/>
      <c r="F11" s="16"/>
      <c r="G11" s="16"/>
      <c r="H11" s="16"/>
      <c r="I11" s="16"/>
      <c r="J11" s="17"/>
      <c r="K11" s="17"/>
      <c r="L11" s="29"/>
    </row>
    <row r="12" spans="1:12" ht="34.5" customHeight="1">
      <c r="A12" s="12" t="s">
        <v>2021</v>
      </c>
      <c r="B12" s="5" t="s">
        <v>2022</v>
      </c>
      <c r="C12" s="3">
        <f>C17+C39+C85+C1294+C1355+C1514+C1583</f>
        <v>216198062.70000002</v>
      </c>
      <c r="D12" s="3">
        <f aca="true" t="shared" si="1" ref="D12:K12">D17+D39+D85+D1294+D1355+D1514+D1583</f>
        <v>48382190.604260005</v>
      </c>
      <c r="E12" s="3">
        <f t="shared" si="1"/>
        <v>36240900</v>
      </c>
      <c r="F12" s="3">
        <f t="shared" si="1"/>
        <v>127293.4</v>
      </c>
      <c r="G12" s="3">
        <f t="shared" si="1"/>
        <v>1079232100</v>
      </c>
      <c r="H12" s="3">
        <f t="shared" si="1"/>
        <v>115640770.63999999</v>
      </c>
      <c r="I12" s="3">
        <f t="shared" si="1"/>
        <v>1331671062.6999998</v>
      </c>
      <c r="J12" s="3">
        <f t="shared" si="1"/>
        <v>164150254.64426002</v>
      </c>
      <c r="K12" s="3">
        <f t="shared" si="1"/>
        <v>203082086.61204</v>
      </c>
      <c r="L12" s="202"/>
    </row>
    <row r="13" spans="1:12" ht="31.5" customHeight="1">
      <c r="A13" s="12" t="s">
        <v>2023</v>
      </c>
      <c r="B13" s="5" t="s">
        <v>2024</v>
      </c>
      <c r="C13" s="2">
        <f>C1063+C1577</f>
        <v>28783370.4</v>
      </c>
      <c r="D13" s="2">
        <f aca="true" t="shared" si="2" ref="D13:K13">D1063+D1577</f>
        <v>9450412.53</v>
      </c>
      <c r="E13" s="2">
        <f t="shared" si="2"/>
        <v>3415410.188</v>
      </c>
      <c r="F13" s="2">
        <f t="shared" si="2"/>
        <v>742956.0436000001</v>
      </c>
      <c r="G13" s="2">
        <f t="shared" si="2"/>
        <v>0</v>
      </c>
      <c r="H13" s="2">
        <f t="shared" si="2"/>
        <v>0</v>
      </c>
      <c r="I13" s="2">
        <f t="shared" si="2"/>
        <v>32198780.588000007</v>
      </c>
      <c r="J13" s="2">
        <f t="shared" si="2"/>
        <v>10193368.5736</v>
      </c>
      <c r="K13" s="2">
        <f t="shared" si="2"/>
        <v>1810258.7979999997</v>
      </c>
      <c r="L13" s="30"/>
    </row>
    <row r="14" spans="1:12" ht="56.25">
      <c r="A14" s="46"/>
      <c r="B14" s="47" t="s">
        <v>2080</v>
      </c>
      <c r="C14" s="14"/>
      <c r="D14" s="14"/>
      <c r="E14" s="14"/>
      <c r="F14" s="14"/>
      <c r="G14" s="14"/>
      <c r="H14" s="14"/>
      <c r="I14" s="14"/>
      <c r="J14" s="14"/>
      <c r="K14" s="14"/>
      <c r="L14" s="48"/>
    </row>
    <row r="15" spans="1:12" ht="15">
      <c r="A15" s="49" t="s">
        <v>2018</v>
      </c>
      <c r="B15" s="50" t="s">
        <v>2019</v>
      </c>
      <c r="C15" s="51">
        <f aca="true" t="shared" si="3" ref="C15:K15">C17</f>
        <v>8680147.8</v>
      </c>
      <c r="D15" s="51">
        <f t="shared" si="3"/>
        <v>736494.34451</v>
      </c>
      <c r="E15" s="51">
        <f t="shared" si="3"/>
        <v>1401900</v>
      </c>
      <c r="F15" s="51">
        <f t="shared" si="3"/>
        <v>60443.5</v>
      </c>
      <c r="G15" s="51">
        <f t="shared" si="3"/>
        <v>48146000</v>
      </c>
      <c r="H15" s="51">
        <f t="shared" si="3"/>
        <v>2226112</v>
      </c>
      <c r="I15" s="51">
        <f t="shared" si="3"/>
        <v>58228047.8</v>
      </c>
      <c r="J15" s="51">
        <f t="shared" si="3"/>
        <v>3023049.8445099997</v>
      </c>
      <c r="K15" s="51">
        <f t="shared" si="3"/>
        <v>2947785.22576</v>
      </c>
      <c r="L15" s="52"/>
    </row>
    <row r="16" spans="1:12" ht="15">
      <c r="A16" s="53"/>
      <c r="B16" s="54" t="s">
        <v>2020</v>
      </c>
      <c r="C16" s="55"/>
      <c r="D16" s="56"/>
      <c r="E16" s="56"/>
      <c r="F16" s="56"/>
      <c r="G16" s="56"/>
      <c r="H16" s="56"/>
      <c r="I16" s="56"/>
      <c r="J16" s="57"/>
      <c r="K16" s="57"/>
      <c r="L16" s="58"/>
    </row>
    <row r="17" spans="1:12" ht="15">
      <c r="A17" s="59" t="s">
        <v>2021</v>
      </c>
      <c r="B17" s="60" t="s">
        <v>2022</v>
      </c>
      <c r="C17" s="61">
        <f aca="true" t="shared" si="4" ref="C17:K17">SUM(C19:C34)</f>
        <v>8680147.8</v>
      </c>
      <c r="D17" s="61">
        <f t="shared" si="4"/>
        <v>736494.34451</v>
      </c>
      <c r="E17" s="61">
        <f t="shared" si="4"/>
        <v>1401900</v>
      </c>
      <c r="F17" s="61">
        <f t="shared" si="4"/>
        <v>60443.5</v>
      </c>
      <c r="G17" s="61">
        <f t="shared" si="4"/>
        <v>48146000</v>
      </c>
      <c r="H17" s="61">
        <f t="shared" si="4"/>
        <v>2226112</v>
      </c>
      <c r="I17" s="61">
        <f t="shared" si="4"/>
        <v>58228047.8</v>
      </c>
      <c r="J17" s="61">
        <f t="shared" si="4"/>
        <v>3023049.8445099997</v>
      </c>
      <c r="K17" s="61">
        <f t="shared" si="4"/>
        <v>2947785.22576</v>
      </c>
      <c r="L17" s="62"/>
    </row>
    <row r="18" spans="1:12" ht="15">
      <c r="A18" s="59"/>
      <c r="B18" s="13" t="s">
        <v>2181</v>
      </c>
      <c r="C18" s="61"/>
      <c r="D18" s="61"/>
      <c r="E18" s="61"/>
      <c r="F18" s="61"/>
      <c r="G18" s="61"/>
      <c r="H18" s="61"/>
      <c r="I18" s="61"/>
      <c r="J18" s="63"/>
      <c r="K18" s="63"/>
      <c r="L18" s="62"/>
    </row>
    <row r="19" spans="1:12" ht="89.25">
      <c r="A19" s="64"/>
      <c r="B19" s="65" t="s">
        <v>2185</v>
      </c>
      <c r="C19" s="61">
        <v>150000</v>
      </c>
      <c r="D19" s="61">
        <v>0</v>
      </c>
      <c r="E19" s="61">
        <v>0</v>
      </c>
      <c r="F19" s="61">
        <v>0</v>
      </c>
      <c r="G19" s="61">
        <v>0</v>
      </c>
      <c r="H19" s="61">
        <v>0</v>
      </c>
      <c r="I19" s="61">
        <f>C19+E19+G19</f>
        <v>150000</v>
      </c>
      <c r="J19" s="61">
        <f>D19+F19+H19</f>
        <v>0</v>
      </c>
      <c r="K19" s="66">
        <v>0</v>
      </c>
      <c r="L19" s="67" t="s">
        <v>1404</v>
      </c>
    </row>
    <row r="20" spans="1:12" ht="38.25">
      <c r="A20" s="64"/>
      <c r="B20" s="68" t="s">
        <v>2163</v>
      </c>
      <c r="C20" s="69">
        <v>250000</v>
      </c>
      <c r="D20" s="69">
        <v>75000</v>
      </c>
      <c r="E20" s="271">
        <v>0</v>
      </c>
      <c r="F20" s="271">
        <v>0</v>
      </c>
      <c r="G20" s="271">
        <v>10597700</v>
      </c>
      <c r="H20" s="271">
        <v>36405</v>
      </c>
      <c r="I20" s="271">
        <f>C20+C21+E20+G20</f>
        <v>10847700</v>
      </c>
      <c r="J20" s="271">
        <f>SUM(D20+F20+H20)</f>
        <v>111405</v>
      </c>
      <c r="K20" s="258">
        <v>36405</v>
      </c>
      <c r="L20" s="260" t="s">
        <v>1405</v>
      </c>
    </row>
    <row r="21" spans="1:12" ht="15">
      <c r="A21" s="64"/>
      <c r="B21" s="65" t="s">
        <v>2186</v>
      </c>
      <c r="C21" s="61">
        <v>0</v>
      </c>
      <c r="D21" s="61">
        <v>0</v>
      </c>
      <c r="E21" s="272"/>
      <c r="F21" s="272"/>
      <c r="G21" s="272"/>
      <c r="H21" s="272"/>
      <c r="I21" s="272"/>
      <c r="J21" s="272"/>
      <c r="K21" s="259"/>
      <c r="L21" s="261"/>
    </row>
    <row r="22" spans="1:12" ht="51">
      <c r="A22" s="64"/>
      <c r="B22" s="65" t="s">
        <v>2164</v>
      </c>
      <c r="C22" s="61">
        <v>304572.6</v>
      </c>
      <c r="D22" s="61">
        <v>62744.3</v>
      </c>
      <c r="E22" s="271">
        <v>162300</v>
      </c>
      <c r="F22" s="271">
        <v>0</v>
      </c>
      <c r="G22" s="271">
        <v>7666300</v>
      </c>
      <c r="H22" s="271">
        <v>2082929</v>
      </c>
      <c r="I22" s="271">
        <f>C22+C23+E22+G22</f>
        <v>12564533</v>
      </c>
      <c r="J22" s="271">
        <f>F22+H22+D22</f>
        <v>2145673.3</v>
      </c>
      <c r="K22" s="258">
        <f>H22</f>
        <v>2082929</v>
      </c>
      <c r="L22" s="260" t="s">
        <v>1406</v>
      </c>
    </row>
    <row r="23" spans="1:12" ht="15">
      <c r="A23" s="64"/>
      <c r="B23" s="72" t="s">
        <v>2162</v>
      </c>
      <c r="C23" s="61">
        <f>4496296.2-64935.8</f>
        <v>4431360.4</v>
      </c>
      <c r="D23" s="61">
        <v>0</v>
      </c>
      <c r="E23" s="272"/>
      <c r="F23" s="272"/>
      <c r="G23" s="272"/>
      <c r="H23" s="272"/>
      <c r="I23" s="272"/>
      <c r="J23" s="272"/>
      <c r="K23" s="259"/>
      <c r="L23" s="261"/>
    </row>
    <row r="24" spans="1:12" ht="51">
      <c r="A24" s="64"/>
      <c r="B24" s="68" t="s">
        <v>2189</v>
      </c>
      <c r="C24" s="69">
        <v>0</v>
      </c>
      <c r="D24" s="69">
        <v>0</v>
      </c>
      <c r="E24" s="69">
        <v>699700</v>
      </c>
      <c r="F24" s="69">
        <v>0</v>
      </c>
      <c r="G24" s="69">
        <v>5191500</v>
      </c>
      <c r="H24" s="69">
        <v>0</v>
      </c>
      <c r="I24" s="69">
        <f>C24+E24+G24</f>
        <v>5891200</v>
      </c>
      <c r="J24" s="69">
        <f>D24+F24</f>
        <v>0</v>
      </c>
      <c r="K24" s="70">
        <f>J24</f>
        <v>0</v>
      </c>
      <c r="L24" s="73"/>
    </row>
    <row r="25" spans="1:12" ht="76.5">
      <c r="A25" s="64"/>
      <c r="B25" s="65" t="s">
        <v>2184</v>
      </c>
      <c r="C25" s="61">
        <v>90079</v>
      </c>
      <c r="D25" s="61">
        <v>0</v>
      </c>
      <c r="E25" s="271">
        <v>0</v>
      </c>
      <c r="F25" s="271">
        <v>0</v>
      </c>
      <c r="G25" s="271">
        <v>419800</v>
      </c>
      <c r="H25" s="271">
        <v>0</v>
      </c>
      <c r="I25" s="271">
        <f>SUM(C25+E25+G25)</f>
        <v>509879</v>
      </c>
      <c r="J25" s="271">
        <f>D25+D26+F25+H25</f>
        <v>0</v>
      </c>
      <c r="K25" s="258">
        <f>J25+J26</f>
        <v>0</v>
      </c>
      <c r="L25" s="260" t="s">
        <v>1407</v>
      </c>
    </row>
    <row r="26" spans="1:12" ht="15">
      <c r="A26" s="64"/>
      <c r="B26" s="74" t="s">
        <v>2162</v>
      </c>
      <c r="C26" s="75">
        <f>4035921-4035921</f>
        <v>0</v>
      </c>
      <c r="D26" s="75">
        <v>0</v>
      </c>
      <c r="E26" s="272"/>
      <c r="F26" s="272"/>
      <c r="G26" s="272"/>
      <c r="H26" s="272"/>
      <c r="I26" s="272"/>
      <c r="J26" s="272"/>
      <c r="K26" s="259"/>
      <c r="L26" s="261"/>
    </row>
    <row r="27" spans="1:12" ht="51">
      <c r="A27" s="64"/>
      <c r="B27" s="65" t="s">
        <v>2176</v>
      </c>
      <c r="C27" s="76">
        <v>63800</v>
      </c>
      <c r="D27" s="76">
        <v>0</v>
      </c>
      <c r="E27" s="271">
        <v>260000</v>
      </c>
      <c r="F27" s="271">
        <v>0</v>
      </c>
      <c r="G27" s="271">
        <v>2085000</v>
      </c>
      <c r="H27" s="271">
        <v>106778</v>
      </c>
      <c r="I27" s="271">
        <f>C27+C28+E27+G27</f>
        <v>3055000</v>
      </c>
      <c r="J27" s="271">
        <f>D27+F27+H27</f>
        <v>106778</v>
      </c>
      <c r="K27" s="258">
        <f>H27</f>
        <v>106778</v>
      </c>
      <c r="L27" s="260" t="s">
        <v>1408</v>
      </c>
    </row>
    <row r="28" spans="1:12" ht="15">
      <c r="A28" s="64"/>
      <c r="B28" s="65" t="s">
        <v>2059</v>
      </c>
      <c r="C28" s="76">
        <f>686200-40000</f>
        <v>646200</v>
      </c>
      <c r="D28" s="76">
        <v>0</v>
      </c>
      <c r="E28" s="272"/>
      <c r="F28" s="272"/>
      <c r="G28" s="272"/>
      <c r="H28" s="272"/>
      <c r="I28" s="272"/>
      <c r="J28" s="272"/>
      <c r="K28" s="259"/>
      <c r="L28" s="261"/>
    </row>
    <row r="29" spans="1:12" ht="51">
      <c r="A29" s="64"/>
      <c r="B29" s="65" t="s">
        <v>2183</v>
      </c>
      <c r="C29" s="61">
        <v>50000</v>
      </c>
      <c r="D29" s="61">
        <v>0</v>
      </c>
      <c r="E29" s="271">
        <v>0</v>
      </c>
      <c r="F29" s="271">
        <v>0</v>
      </c>
      <c r="G29" s="271">
        <v>10000000</v>
      </c>
      <c r="H29" s="271">
        <v>0</v>
      </c>
      <c r="I29" s="271">
        <f>C29+C30+E29+G29</f>
        <v>10050000</v>
      </c>
      <c r="J29" s="271">
        <f>D29+F29+H29</f>
        <v>0</v>
      </c>
      <c r="K29" s="258">
        <f>J29+J30</f>
        <v>0</v>
      </c>
      <c r="L29" s="260" t="s">
        <v>1403</v>
      </c>
    </row>
    <row r="30" spans="1:12" ht="15">
      <c r="A30" s="64"/>
      <c r="B30" s="77" t="s">
        <v>2162</v>
      </c>
      <c r="C30" s="61">
        <v>0</v>
      </c>
      <c r="D30" s="61">
        <v>0</v>
      </c>
      <c r="E30" s="272"/>
      <c r="F30" s="272"/>
      <c r="G30" s="272"/>
      <c r="H30" s="272"/>
      <c r="I30" s="272"/>
      <c r="J30" s="272"/>
      <c r="K30" s="259"/>
      <c r="L30" s="261"/>
    </row>
    <row r="31" spans="1:12" ht="38.25">
      <c r="A31" s="64"/>
      <c r="B31" s="65" t="s">
        <v>2190</v>
      </c>
      <c r="C31" s="61">
        <v>0</v>
      </c>
      <c r="D31" s="61">
        <v>0</v>
      </c>
      <c r="E31" s="61">
        <v>0</v>
      </c>
      <c r="F31" s="61">
        <v>0</v>
      </c>
      <c r="G31" s="61">
        <v>4487700</v>
      </c>
      <c r="H31" s="61">
        <v>0</v>
      </c>
      <c r="I31" s="61">
        <f>C31+E31+G31</f>
        <v>4487700</v>
      </c>
      <c r="J31" s="61">
        <f>D31+F31+H31</f>
        <v>0</v>
      </c>
      <c r="K31" s="66">
        <v>0</v>
      </c>
      <c r="L31" s="78"/>
    </row>
    <row r="32" spans="1:12" ht="63.75">
      <c r="A32" s="64"/>
      <c r="B32" s="65" t="s">
        <v>2187</v>
      </c>
      <c r="C32" s="69">
        <f>1679200+64935.8</f>
        <v>1744135.8</v>
      </c>
      <c r="D32" s="69">
        <v>373750.04451</v>
      </c>
      <c r="E32" s="69">
        <v>279900</v>
      </c>
      <c r="F32" s="69">
        <v>60443.5</v>
      </c>
      <c r="G32" s="69">
        <v>1399300</v>
      </c>
      <c r="H32" s="69">
        <v>0</v>
      </c>
      <c r="I32" s="69">
        <f>C32+E32+G32</f>
        <v>3423335.8</v>
      </c>
      <c r="J32" s="61">
        <f>D32+F32</f>
        <v>434193.54451</v>
      </c>
      <c r="K32" s="79">
        <f>F32+251036.54881+268656.32124+9965.03548+129096.41517+2475.40506</f>
        <v>721673.2257600001</v>
      </c>
      <c r="L32" s="73" t="s">
        <v>1409</v>
      </c>
    </row>
    <row r="33" spans="1:12" ht="74.25" customHeight="1">
      <c r="A33" s="64"/>
      <c r="B33" s="65" t="s">
        <v>2182</v>
      </c>
      <c r="C33" s="61">
        <v>750000</v>
      </c>
      <c r="D33" s="61">
        <v>225000</v>
      </c>
      <c r="E33" s="61">
        <v>0</v>
      </c>
      <c r="F33" s="61">
        <v>0</v>
      </c>
      <c r="G33" s="61">
        <v>2798700</v>
      </c>
      <c r="H33" s="61">
        <v>0</v>
      </c>
      <c r="I33" s="61">
        <f>C33+E33+G33</f>
        <v>3548700</v>
      </c>
      <c r="J33" s="61">
        <f>D33+F33+H33</f>
        <v>225000</v>
      </c>
      <c r="K33" s="66">
        <v>0</v>
      </c>
      <c r="L33" s="80" t="s">
        <v>1402</v>
      </c>
    </row>
    <row r="34" spans="1:12" ht="102">
      <c r="A34" s="64"/>
      <c r="B34" s="72" t="s">
        <v>2188</v>
      </c>
      <c r="C34" s="81">
        <v>200000</v>
      </c>
      <c r="D34" s="81">
        <v>0</v>
      </c>
      <c r="E34" s="81">
        <v>0</v>
      </c>
      <c r="F34" s="81">
        <v>0</v>
      </c>
      <c r="G34" s="81">
        <v>3500000</v>
      </c>
      <c r="H34" s="81">
        <v>0</v>
      </c>
      <c r="I34" s="81">
        <f>C34+E34+G34</f>
        <v>3700000</v>
      </c>
      <c r="J34" s="81">
        <f>D34+F34+H34</f>
        <v>0</v>
      </c>
      <c r="K34" s="66">
        <v>0</v>
      </c>
      <c r="L34" s="78" t="s">
        <v>1410</v>
      </c>
    </row>
    <row r="35" spans="1:12" ht="15">
      <c r="A35" s="64"/>
      <c r="B35" s="82"/>
      <c r="C35" s="83"/>
      <c r="D35" s="83"/>
      <c r="E35" s="83"/>
      <c r="F35" s="83"/>
      <c r="G35" s="83"/>
      <c r="H35" s="83"/>
      <c r="I35" s="83"/>
      <c r="J35" s="83"/>
      <c r="K35" s="70"/>
      <c r="L35" s="71"/>
    </row>
    <row r="36" spans="1:12" ht="56.25">
      <c r="A36" s="84"/>
      <c r="B36" s="85" t="s">
        <v>2008</v>
      </c>
      <c r="C36" s="86"/>
      <c r="D36" s="86"/>
      <c r="E36" s="86"/>
      <c r="F36" s="86"/>
      <c r="G36" s="86"/>
      <c r="H36" s="86"/>
      <c r="I36" s="86"/>
      <c r="J36" s="86"/>
      <c r="K36" s="86"/>
      <c r="L36" s="87"/>
    </row>
    <row r="37" spans="1:12" ht="15">
      <c r="A37" s="88" t="s">
        <v>2018</v>
      </c>
      <c r="B37" s="89" t="s">
        <v>2019</v>
      </c>
      <c r="C37" s="90">
        <f>C39</f>
        <v>8572570</v>
      </c>
      <c r="D37" s="90">
        <f aca="true" t="shared" si="5" ref="D37:J37">D39</f>
        <v>3551704.7</v>
      </c>
      <c r="E37" s="90">
        <f t="shared" si="5"/>
        <v>30938500</v>
      </c>
      <c r="F37" s="90">
        <f t="shared" si="5"/>
        <v>0</v>
      </c>
      <c r="G37" s="90">
        <f t="shared" si="5"/>
        <v>844514200</v>
      </c>
      <c r="H37" s="90">
        <f t="shared" si="5"/>
        <v>95478494</v>
      </c>
      <c r="I37" s="90">
        <f t="shared" si="5"/>
        <v>884025270</v>
      </c>
      <c r="J37" s="90">
        <f t="shared" si="5"/>
        <v>99030198.7</v>
      </c>
      <c r="K37" s="90">
        <f>K39</f>
        <v>139474882.9</v>
      </c>
      <c r="L37" s="91" t="s">
        <v>2191</v>
      </c>
    </row>
    <row r="38" spans="1:12" ht="15">
      <c r="A38" s="92"/>
      <c r="B38" s="93" t="s">
        <v>2020</v>
      </c>
      <c r="C38" s="90"/>
      <c r="D38" s="90"/>
      <c r="E38" s="90"/>
      <c r="F38" s="90"/>
      <c r="G38" s="90"/>
      <c r="H38" s="90"/>
      <c r="I38" s="90"/>
      <c r="J38" s="94"/>
      <c r="K38" s="94"/>
      <c r="L38" s="91"/>
    </row>
    <row r="39" spans="1:12" ht="15">
      <c r="A39" s="95" t="s">
        <v>2021</v>
      </c>
      <c r="B39" s="89" t="s">
        <v>2022</v>
      </c>
      <c r="C39" s="90">
        <f>C41+C52+C58+C64</f>
        <v>8572570</v>
      </c>
      <c r="D39" s="90">
        <f aca="true" t="shared" si="6" ref="D39:K39">D41+D52+D58+D64</f>
        <v>3551704.7</v>
      </c>
      <c r="E39" s="90">
        <f t="shared" si="6"/>
        <v>30938500</v>
      </c>
      <c r="F39" s="90">
        <f t="shared" si="6"/>
        <v>0</v>
      </c>
      <c r="G39" s="90">
        <f t="shared" si="6"/>
        <v>844514200</v>
      </c>
      <c r="H39" s="90">
        <f>H41+H52+H58+H64</f>
        <v>95478494</v>
      </c>
      <c r="I39" s="90">
        <f t="shared" si="6"/>
        <v>884025270</v>
      </c>
      <c r="J39" s="90">
        <f t="shared" si="6"/>
        <v>99030198.7</v>
      </c>
      <c r="K39" s="90">
        <f t="shared" si="6"/>
        <v>139474882.9</v>
      </c>
      <c r="L39" s="91" t="s">
        <v>2191</v>
      </c>
    </row>
    <row r="40" spans="1:12" ht="15">
      <c r="A40" s="95"/>
      <c r="B40" s="93" t="s">
        <v>2078</v>
      </c>
      <c r="C40" s="90"/>
      <c r="D40" s="90"/>
      <c r="E40" s="90"/>
      <c r="F40" s="90"/>
      <c r="G40" s="90"/>
      <c r="H40" s="90"/>
      <c r="I40" s="90"/>
      <c r="J40" s="96"/>
      <c r="K40" s="96"/>
      <c r="L40" s="91"/>
    </row>
    <row r="41" spans="1:12" ht="63.75">
      <c r="A41" s="97" t="s">
        <v>2033</v>
      </c>
      <c r="B41" s="98" t="s">
        <v>2133</v>
      </c>
      <c r="C41" s="99">
        <f>C42+C45+C46</f>
        <v>8572570</v>
      </c>
      <c r="D41" s="99">
        <f aca="true" t="shared" si="7" ref="D41:K41">D42+D45+D46</f>
        <v>3551704.7</v>
      </c>
      <c r="E41" s="99">
        <f t="shared" si="7"/>
        <v>993000</v>
      </c>
      <c r="F41" s="99">
        <f t="shared" si="7"/>
        <v>0</v>
      </c>
      <c r="G41" s="99">
        <f t="shared" si="7"/>
        <v>342310400</v>
      </c>
      <c r="H41" s="99">
        <f t="shared" si="7"/>
        <v>29313877</v>
      </c>
      <c r="I41" s="99">
        <f t="shared" si="7"/>
        <v>351875970</v>
      </c>
      <c r="J41" s="99">
        <f t="shared" si="7"/>
        <v>32865581.7</v>
      </c>
      <c r="K41" s="99">
        <f t="shared" si="7"/>
        <v>63080354.9</v>
      </c>
      <c r="L41" s="203"/>
    </row>
    <row r="42" spans="1:12" ht="127.5">
      <c r="A42" s="97" t="s">
        <v>2192</v>
      </c>
      <c r="B42" s="100" t="s">
        <v>2134</v>
      </c>
      <c r="C42" s="99">
        <v>0</v>
      </c>
      <c r="D42" s="99">
        <v>0</v>
      </c>
      <c r="E42" s="99">
        <v>0</v>
      </c>
      <c r="F42" s="99">
        <v>0</v>
      </c>
      <c r="G42" s="99">
        <v>63283800</v>
      </c>
      <c r="H42" s="101">
        <v>8852747</v>
      </c>
      <c r="I42" s="101">
        <f>C42+E42+G42</f>
        <v>63283800</v>
      </c>
      <c r="J42" s="101">
        <f>H42+F42+D42</f>
        <v>8852747</v>
      </c>
      <c r="K42" s="101">
        <v>11507761</v>
      </c>
      <c r="L42" s="204" t="s">
        <v>1452</v>
      </c>
    </row>
    <row r="43" spans="1:12" ht="15">
      <c r="A43" s="97"/>
      <c r="B43" s="72" t="s">
        <v>2020</v>
      </c>
      <c r="C43" s="99"/>
      <c r="D43" s="99"/>
      <c r="E43" s="99"/>
      <c r="F43" s="99"/>
      <c r="G43" s="99"/>
      <c r="H43" s="99"/>
      <c r="I43" s="99"/>
      <c r="J43" s="102"/>
      <c r="K43" s="102"/>
      <c r="L43" s="204"/>
    </row>
    <row r="44" spans="1:12" ht="102">
      <c r="A44" s="97" t="s">
        <v>2193</v>
      </c>
      <c r="B44" s="72" t="s">
        <v>2135</v>
      </c>
      <c r="C44" s="99">
        <v>0</v>
      </c>
      <c r="D44" s="99">
        <v>0</v>
      </c>
      <c r="E44" s="99">
        <v>0</v>
      </c>
      <c r="F44" s="99">
        <v>0</v>
      </c>
      <c r="G44" s="103">
        <v>15000000</v>
      </c>
      <c r="H44" s="103">
        <v>4091146</v>
      </c>
      <c r="I44" s="103">
        <f>C44+E44+G44</f>
        <v>15000000</v>
      </c>
      <c r="J44" s="103">
        <f>H44+F44+D44</f>
        <v>4091146</v>
      </c>
      <c r="K44" s="103">
        <v>5410135</v>
      </c>
      <c r="L44" s="204" t="s">
        <v>1453</v>
      </c>
    </row>
    <row r="45" spans="1:12" ht="153">
      <c r="A45" s="97" t="s">
        <v>2194</v>
      </c>
      <c r="B45" s="100" t="s">
        <v>2136</v>
      </c>
      <c r="C45" s="99">
        <v>0</v>
      </c>
      <c r="D45" s="99">
        <v>0</v>
      </c>
      <c r="E45" s="99">
        <v>0</v>
      </c>
      <c r="F45" s="99">
        <v>0</v>
      </c>
      <c r="G45" s="103">
        <v>259164200</v>
      </c>
      <c r="H45" s="103">
        <v>20461130</v>
      </c>
      <c r="I45" s="103">
        <f>C45+E45+G45</f>
        <v>259164200</v>
      </c>
      <c r="J45" s="103">
        <f>D45+F45+H45</f>
        <v>20461130</v>
      </c>
      <c r="K45" s="103">
        <v>49033314</v>
      </c>
      <c r="L45" s="204" t="s">
        <v>1454</v>
      </c>
    </row>
    <row r="46" spans="1:12" ht="38.25">
      <c r="A46" s="97" t="s">
        <v>2195</v>
      </c>
      <c r="B46" s="100" t="s">
        <v>2137</v>
      </c>
      <c r="C46" s="99">
        <f>C48+C49+C50+C51</f>
        <v>8572570</v>
      </c>
      <c r="D46" s="99">
        <f aca="true" t="shared" si="8" ref="D46:K46">D48+D49+D50+D51</f>
        <v>3551704.7</v>
      </c>
      <c r="E46" s="99">
        <f t="shared" si="8"/>
        <v>993000</v>
      </c>
      <c r="F46" s="99">
        <f t="shared" si="8"/>
        <v>0</v>
      </c>
      <c r="G46" s="99">
        <f t="shared" si="8"/>
        <v>19862400</v>
      </c>
      <c r="H46" s="99">
        <f t="shared" si="8"/>
        <v>0</v>
      </c>
      <c r="I46" s="99">
        <f t="shared" si="8"/>
        <v>29427970</v>
      </c>
      <c r="J46" s="99">
        <f t="shared" si="8"/>
        <v>3551704.7</v>
      </c>
      <c r="K46" s="99">
        <f t="shared" si="8"/>
        <v>2539279.9</v>
      </c>
      <c r="L46" s="204"/>
    </row>
    <row r="47" spans="1:12" ht="15">
      <c r="A47" s="97"/>
      <c r="B47" s="72" t="s">
        <v>2020</v>
      </c>
      <c r="C47" s="99"/>
      <c r="D47" s="99"/>
      <c r="E47" s="99"/>
      <c r="F47" s="99"/>
      <c r="G47" s="99"/>
      <c r="H47" s="99"/>
      <c r="I47" s="99"/>
      <c r="J47" s="102"/>
      <c r="K47" s="102"/>
      <c r="L47" s="204"/>
    </row>
    <row r="48" spans="1:12" ht="63.75">
      <c r="A48" s="97" t="s">
        <v>2196</v>
      </c>
      <c r="B48" s="72" t="s">
        <v>2138</v>
      </c>
      <c r="C48" s="99">
        <v>6572570</v>
      </c>
      <c r="D48" s="99">
        <v>3551704.7</v>
      </c>
      <c r="E48" s="99">
        <v>0</v>
      </c>
      <c r="F48" s="99">
        <v>0</v>
      </c>
      <c r="G48" s="99">
        <v>0</v>
      </c>
      <c r="H48" s="99">
        <v>0</v>
      </c>
      <c r="I48" s="99">
        <f aca="true" t="shared" si="9" ref="I48:J51">C48+E48+G48</f>
        <v>6572570</v>
      </c>
      <c r="J48" s="102">
        <f t="shared" si="9"/>
        <v>3551704.7</v>
      </c>
      <c r="K48" s="102">
        <v>2539279.9</v>
      </c>
      <c r="L48" s="204" t="s">
        <v>1455</v>
      </c>
    </row>
    <row r="49" spans="1:12" ht="76.5">
      <c r="A49" s="97" t="s">
        <v>2197</v>
      </c>
      <c r="B49" s="72" t="s">
        <v>2198</v>
      </c>
      <c r="C49" s="99">
        <v>2000000</v>
      </c>
      <c r="D49" s="99">
        <v>0</v>
      </c>
      <c r="E49" s="99">
        <v>0</v>
      </c>
      <c r="F49" s="99">
        <v>0</v>
      </c>
      <c r="G49" s="99">
        <v>1000000</v>
      </c>
      <c r="H49" s="99">
        <v>0</v>
      </c>
      <c r="I49" s="99">
        <f t="shared" si="9"/>
        <v>3000000</v>
      </c>
      <c r="J49" s="102">
        <f t="shared" si="9"/>
        <v>0</v>
      </c>
      <c r="K49" s="102">
        <v>0</v>
      </c>
      <c r="L49" s="204" t="s">
        <v>1456</v>
      </c>
    </row>
    <row r="50" spans="1:12" ht="38.25">
      <c r="A50" s="97" t="s">
        <v>2199</v>
      </c>
      <c r="B50" s="72" t="s">
        <v>2139</v>
      </c>
      <c r="C50" s="99">
        <v>0</v>
      </c>
      <c r="D50" s="99">
        <v>0</v>
      </c>
      <c r="E50" s="99">
        <v>0</v>
      </c>
      <c r="F50" s="99">
        <v>0</v>
      </c>
      <c r="G50" s="99">
        <v>18862400</v>
      </c>
      <c r="H50" s="99">
        <v>0</v>
      </c>
      <c r="I50" s="99">
        <f t="shared" si="9"/>
        <v>18862400</v>
      </c>
      <c r="J50" s="102">
        <f t="shared" si="9"/>
        <v>0</v>
      </c>
      <c r="K50" s="102">
        <v>0</v>
      </c>
      <c r="L50" s="204"/>
    </row>
    <row r="51" spans="1:12" ht="25.5">
      <c r="A51" s="97" t="s">
        <v>2200</v>
      </c>
      <c r="B51" s="72" t="s">
        <v>2140</v>
      </c>
      <c r="C51" s="99">
        <v>0</v>
      </c>
      <c r="D51" s="99">
        <v>0</v>
      </c>
      <c r="E51" s="99">
        <v>993000</v>
      </c>
      <c r="F51" s="99">
        <v>0</v>
      </c>
      <c r="G51" s="99">
        <v>0</v>
      </c>
      <c r="H51" s="99">
        <v>0</v>
      </c>
      <c r="I51" s="99">
        <f t="shared" si="9"/>
        <v>993000</v>
      </c>
      <c r="J51" s="102">
        <f t="shared" si="9"/>
        <v>0</v>
      </c>
      <c r="K51" s="102">
        <v>0</v>
      </c>
      <c r="L51" s="204"/>
    </row>
    <row r="52" spans="1:12" ht="38.25">
      <c r="A52" s="97" t="s">
        <v>2201</v>
      </c>
      <c r="B52" s="98" t="s">
        <v>2141</v>
      </c>
      <c r="C52" s="99">
        <f>C53+C56+C57</f>
        <v>0</v>
      </c>
      <c r="D52" s="99">
        <f aca="true" t="shared" si="10" ref="D52:K52">D53+D56+D57</f>
        <v>0</v>
      </c>
      <c r="E52" s="99">
        <f t="shared" si="10"/>
        <v>19581300</v>
      </c>
      <c r="F52" s="99">
        <f t="shared" si="10"/>
        <v>0</v>
      </c>
      <c r="G52" s="99">
        <f t="shared" si="10"/>
        <v>183160400</v>
      </c>
      <c r="H52" s="99">
        <f t="shared" si="10"/>
        <v>26804634</v>
      </c>
      <c r="I52" s="99">
        <f t="shared" si="10"/>
        <v>202741700</v>
      </c>
      <c r="J52" s="99">
        <f t="shared" si="10"/>
        <v>26804634</v>
      </c>
      <c r="K52" s="99">
        <f t="shared" si="10"/>
        <v>31017499</v>
      </c>
      <c r="L52" s="204"/>
    </row>
    <row r="53" spans="1:12" ht="63.75">
      <c r="A53" s="97" t="s">
        <v>2202</v>
      </c>
      <c r="B53" s="100" t="s">
        <v>2203</v>
      </c>
      <c r="C53" s="99">
        <f>C55</f>
        <v>0</v>
      </c>
      <c r="D53" s="99">
        <f aca="true" t="shared" si="11" ref="D53:K53">D55</f>
        <v>0</v>
      </c>
      <c r="E53" s="99">
        <f t="shared" si="11"/>
        <v>0</v>
      </c>
      <c r="F53" s="99">
        <f t="shared" si="11"/>
        <v>0</v>
      </c>
      <c r="G53" s="99">
        <f t="shared" si="11"/>
        <v>106179100</v>
      </c>
      <c r="H53" s="99">
        <f t="shared" si="11"/>
        <v>0</v>
      </c>
      <c r="I53" s="99">
        <f t="shared" si="11"/>
        <v>106179100</v>
      </c>
      <c r="J53" s="99">
        <f t="shared" si="11"/>
        <v>0</v>
      </c>
      <c r="K53" s="99">
        <f t="shared" si="11"/>
        <v>0</v>
      </c>
      <c r="L53" s="204"/>
    </row>
    <row r="54" spans="1:12" ht="15">
      <c r="A54" s="97"/>
      <c r="B54" s="72" t="s">
        <v>2020</v>
      </c>
      <c r="C54" s="99"/>
      <c r="D54" s="99"/>
      <c r="E54" s="99"/>
      <c r="F54" s="99"/>
      <c r="G54" s="99"/>
      <c r="H54" s="99"/>
      <c r="I54" s="99"/>
      <c r="J54" s="102"/>
      <c r="K54" s="102"/>
      <c r="L54" s="204"/>
    </row>
    <row r="55" spans="1:12" ht="38.25">
      <c r="A55" s="97" t="s">
        <v>2204</v>
      </c>
      <c r="B55" s="72" t="s">
        <v>2205</v>
      </c>
      <c r="C55" s="103">
        <v>0</v>
      </c>
      <c r="D55" s="103">
        <v>0</v>
      </c>
      <c r="E55" s="103">
        <v>0</v>
      </c>
      <c r="F55" s="103">
        <v>0</v>
      </c>
      <c r="G55" s="103">
        <v>106179100</v>
      </c>
      <c r="H55" s="103">
        <v>0</v>
      </c>
      <c r="I55" s="103">
        <f>C55+E55+G55</f>
        <v>106179100</v>
      </c>
      <c r="J55" s="103">
        <f aca="true" t="shared" si="12" ref="I55:J57">D55+F55+H55</f>
        <v>0</v>
      </c>
      <c r="K55" s="103">
        <v>0</v>
      </c>
      <c r="L55" s="204" t="s">
        <v>1457</v>
      </c>
    </row>
    <row r="56" spans="1:12" ht="25.5" customHeight="1">
      <c r="A56" s="97" t="s">
        <v>2206</v>
      </c>
      <c r="B56" s="100" t="s">
        <v>2207</v>
      </c>
      <c r="C56" s="99">
        <v>0</v>
      </c>
      <c r="D56" s="99">
        <v>0</v>
      </c>
      <c r="E56" s="103">
        <v>0</v>
      </c>
      <c r="F56" s="99">
        <v>0</v>
      </c>
      <c r="G56" s="103">
        <v>71990000</v>
      </c>
      <c r="H56" s="103">
        <f>300624+18999099</f>
        <v>19299723</v>
      </c>
      <c r="I56" s="103">
        <f>C56+E56+G56</f>
        <v>71990000</v>
      </c>
      <c r="J56" s="103">
        <f>H56+F56+D56</f>
        <v>19299723</v>
      </c>
      <c r="K56" s="103">
        <f>0+22000202</f>
        <v>22000202</v>
      </c>
      <c r="L56" s="204" t="s">
        <v>1458</v>
      </c>
    </row>
    <row r="57" spans="1:12" ht="25.5">
      <c r="A57" s="97" t="s">
        <v>2208</v>
      </c>
      <c r="B57" s="100" t="s">
        <v>2142</v>
      </c>
      <c r="C57" s="99">
        <v>0</v>
      </c>
      <c r="D57" s="99">
        <v>0</v>
      </c>
      <c r="E57" s="103">
        <v>19581300</v>
      </c>
      <c r="F57" s="99">
        <v>0</v>
      </c>
      <c r="G57" s="103">
        <v>4991300</v>
      </c>
      <c r="H57" s="103">
        <v>7504911</v>
      </c>
      <c r="I57" s="99">
        <f t="shared" si="12"/>
        <v>24572600</v>
      </c>
      <c r="J57" s="102">
        <f t="shared" si="12"/>
        <v>7504911</v>
      </c>
      <c r="K57" s="103">
        <v>9017297</v>
      </c>
      <c r="L57" s="204" t="s">
        <v>1459</v>
      </c>
    </row>
    <row r="58" spans="1:12" ht="51">
      <c r="A58" s="97" t="s">
        <v>2171</v>
      </c>
      <c r="B58" s="98" t="s">
        <v>2143</v>
      </c>
      <c r="C58" s="99">
        <f>C59+C62+C63</f>
        <v>0</v>
      </c>
      <c r="D58" s="99">
        <f aca="true" t="shared" si="13" ref="D58:K58">D59+D62+D63</f>
        <v>0</v>
      </c>
      <c r="E58" s="99">
        <f t="shared" si="13"/>
        <v>10364200</v>
      </c>
      <c r="F58" s="99">
        <f t="shared" si="13"/>
        <v>0</v>
      </c>
      <c r="G58" s="99">
        <f t="shared" si="13"/>
        <v>316196700</v>
      </c>
      <c r="H58" s="99">
        <f t="shared" si="13"/>
        <v>37346116</v>
      </c>
      <c r="I58" s="99">
        <f t="shared" si="13"/>
        <v>326560900</v>
      </c>
      <c r="J58" s="99">
        <f t="shared" si="13"/>
        <v>37346116</v>
      </c>
      <c r="K58" s="99">
        <f t="shared" si="13"/>
        <v>42775723</v>
      </c>
      <c r="L58" s="204"/>
    </row>
    <row r="59" spans="1:12" ht="38.25">
      <c r="A59" s="97" t="s">
        <v>2209</v>
      </c>
      <c r="B59" s="100" t="s">
        <v>2144</v>
      </c>
      <c r="C59" s="99">
        <f>C61</f>
        <v>0</v>
      </c>
      <c r="D59" s="99">
        <f aca="true" t="shared" si="14" ref="D59:J59">D61</f>
        <v>0</v>
      </c>
      <c r="E59" s="99">
        <f t="shared" si="14"/>
        <v>10364200</v>
      </c>
      <c r="F59" s="99">
        <f t="shared" si="14"/>
        <v>0</v>
      </c>
      <c r="G59" s="99">
        <f t="shared" si="14"/>
        <v>21709400</v>
      </c>
      <c r="H59" s="99">
        <f t="shared" si="14"/>
        <v>583436</v>
      </c>
      <c r="I59" s="99">
        <f t="shared" si="14"/>
        <v>32073600</v>
      </c>
      <c r="J59" s="99">
        <f t="shared" si="14"/>
        <v>583436</v>
      </c>
      <c r="K59" s="99">
        <f>K61</f>
        <v>833575</v>
      </c>
      <c r="L59" s="204"/>
    </row>
    <row r="60" spans="1:12" ht="15">
      <c r="A60" s="97"/>
      <c r="B60" s="72" t="s">
        <v>2020</v>
      </c>
      <c r="C60" s="99"/>
      <c r="D60" s="99"/>
      <c r="E60" s="99"/>
      <c r="F60" s="99"/>
      <c r="G60" s="99"/>
      <c r="H60" s="99"/>
      <c r="I60" s="99"/>
      <c r="J60" s="102"/>
      <c r="K60" s="102"/>
      <c r="L60" s="204"/>
    </row>
    <row r="61" spans="1:12" ht="25.5" customHeight="1">
      <c r="A61" s="97" t="s">
        <v>2210</v>
      </c>
      <c r="B61" s="72" t="s">
        <v>2145</v>
      </c>
      <c r="C61" s="99">
        <v>0</v>
      </c>
      <c r="D61" s="99">
        <v>0</v>
      </c>
      <c r="E61" s="99">
        <v>10364200</v>
      </c>
      <c r="F61" s="99">
        <v>0</v>
      </c>
      <c r="G61" s="99">
        <v>21709400</v>
      </c>
      <c r="H61" s="99">
        <v>583436</v>
      </c>
      <c r="I61" s="99">
        <f aca="true" t="shared" si="15" ref="I61:J63">C61+E61+G61</f>
        <v>32073600</v>
      </c>
      <c r="J61" s="102">
        <f t="shared" si="15"/>
        <v>583436</v>
      </c>
      <c r="K61" s="103">
        <v>833575</v>
      </c>
      <c r="L61" s="204" t="s">
        <v>1460</v>
      </c>
    </row>
    <row r="62" spans="1:12" ht="25.5">
      <c r="A62" s="97" t="s">
        <v>2211</v>
      </c>
      <c r="B62" s="100" t="s">
        <v>2146</v>
      </c>
      <c r="C62" s="99">
        <v>0</v>
      </c>
      <c r="D62" s="99">
        <v>0</v>
      </c>
      <c r="E62" s="99">
        <v>0</v>
      </c>
      <c r="F62" s="99">
        <v>0</v>
      </c>
      <c r="G62" s="103">
        <v>151275100</v>
      </c>
      <c r="H62" s="103">
        <v>22747061</v>
      </c>
      <c r="I62" s="99">
        <f t="shared" si="15"/>
        <v>151275100</v>
      </c>
      <c r="J62" s="102">
        <f t="shared" si="15"/>
        <v>22747061</v>
      </c>
      <c r="K62" s="103">
        <v>26531644</v>
      </c>
      <c r="L62" s="204" t="s">
        <v>1461</v>
      </c>
    </row>
    <row r="63" spans="1:12" ht="25.5">
      <c r="A63" s="97" t="s">
        <v>2212</v>
      </c>
      <c r="B63" s="100" t="s">
        <v>2213</v>
      </c>
      <c r="C63" s="99">
        <v>0</v>
      </c>
      <c r="D63" s="99">
        <v>0</v>
      </c>
      <c r="E63" s="99">
        <v>0</v>
      </c>
      <c r="F63" s="99">
        <v>0</v>
      </c>
      <c r="G63" s="99">
        <v>143212200</v>
      </c>
      <c r="H63" s="99">
        <v>14015619</v>
      </c>
      <c r="I63" s="99">
        <f t="shared" si="15"/>
        <v>143212200</v>
      </c>
      <c r="J63" s="102">
        <f t="shared" si="15"/>
        <v>14015619</v>
      </c>
      <c r="K63" s="102">
        <v>15410504</v>
      </c>
      <c r="L63" s="204" t="s">
        <v>1462</v>
      </c>
    </row>
    <row r="64" spans="1:12" ht="38.25">
      <c r="A64" s="97" t="s">
        <v>2214</v>
      </c>
      <c r="B64" s="98" t="s">
        <v>2147</v>
      </c>
      <c r="C64" s="99">
        <f>C65+C66+C69</f>
        <v>0</v>
      </c>
      <c r="D64" s="99">
        <f aca="true" t="shared" si="16" ref="D64:K64">D65+D66+D69</f>
        <v>0</v>
      </c>
      <c r="E64" s="99">
        <f t="shared" si="16"/>
        <v>0</v>
      </c>
      <c r="F64" s="99">
        <f t="shared" si="16"/>
        <v>0</v>
      </c>
      <c r="G64" s="99">
        <f t="shared" si="16"/>
        <v>2846700</v>
      </c>
      <c r="H64" s="99">
        <f t="shared" si="16"/>
        <v>2013867</v>
      </c>
      <c r="I64" s="99">
        <f t="shared" si="16"/>
        <v>2846700</v>
      </c>
      <c r="J64" s="99">
        <f t="shared" si="16"/>
        <v>2013867</v>
      </c>
      <c r="K64" s="99">
        <f t="shared" si="16"/>
        <v>2601306</v>
      </c>
      <c r="L64" s="204"/>
    </row>
    <row r="65" spans="1:12" ht="89.25">
      <c r="A65" s="97" t="s">
        <v>2215</v>
      </c>
      <c r="B65" s="100" t="s">
        <v>2148</v>
      </c>
      <c r="C65" s="99">
        <v>0</v>
      </c>
      <c r="D65" s="99">
        <v>0</v>
      </c>
      <c r="E65" s="99">
        <v>0</v>
      </c>
      <c r="F65" s="99">
        <v>0</v>
      </c>
      <c r="G65" s="99">
        <v>1785400</v>
      </c>
      <c r="H65" s="99">
        <v>194345</v>
      </c>
      <c r="I65" s="99">
        <f>C65+E65+G65</f>
        <v>1785400</v>
      </c>
      <c r="J65" s="102">
        <f>D65+F65+H65</f>
        <v>194345</v>
      </c>
      <c r="K65" s="102">
        <v>288200</v>
      </c>
      <c r="L65" s="204" t="s">
        <v>1463</v>
      </c>
    </row>
    <row r="66" spans="1:12" ht="25.5">
      <c r="A66" s="97" t="s">
        <v>2216</v>
      </c>
      <c r="B66" s="100" t="s">
        <v>2149</v>
      </c>
      <c r="C66" s="99">
        <f>C68</f>
        <v>0</v>
      </c>
      <c r="D66" s="99">
        <f aca="true" t="shared" si="17" ref="D66:K66">D68</f>
        <v>0</v>
      </c>
      <c r="E66" s="99">
        <f t="shared" si="17"/>
        <v>0</v>
      </c>
      <c r="F66" s="99">
        <f t="shared" si="17"/>
        <v>0</v>
      </c>
      <c r="G66" s="99">
        <f t="shared" si="17"/>
        <v>0</v>
      </c>
      <c r="H66" s="99">
        <f t="shared" si="17"/>
        <v>1819522</v>
      </c>
      <c r="I66" s="99">
        <f t="shared" si="17"/>
        <v>0</v>
      </c>
      <c r="J66" s="99">
        <f t="shared" si="17"/>
        <v>1819522</v>
      </c>
      <c r="K66" s="99">
        <f t="shared" si="17"/>
        <v>2313106</v>
      </c>
      <c r="L66" s="204"/>
    </row>
    <row r="67" spans="1:12" ht="15">
      <c r="A67" s="97"/>
      <c r="B67" s="72" t="s">
        <v>2020</v>
      </c>
      <c r="C67" s="99"/>
      <c r="D67" s="99"/>
      <c r="E67" s="99"/>
      <c r="F67" s="99"/>
      <c r="G67" s="99"/>
      <c r="H67" s="99"/>
      <c r="I67" s="99"/>
      <c r="J67" s="102"/>
      <c r="K67" s="102"/>
      <c r="L67" s="204"/>
    </row>
    <row r="68" spans="1:12" ht="63.75" customHeight="1">
      <c r="A68" s="97" t="s">
        <v>2217</v>
      </c>
      <c r="B68" s="72" t="s">
        <v>2150</v>
      </c>
      <c r="C68" s="99">
        <v>0</v>
      </c>
      <c r="D68" s="99">
        <v>0</v>
      </c>
      <c r="E68" s="99">
        <v>0</v>
      </c>
      <c r="F68" s="99">
        <v>0</v>
      </c>
      <c r="G68" s="99">
        <v>0</v>
      </c>
      <c r="H68" s="99">
        <v>1819522</v>
      </c>
      <c r="I68" s="99">
        <f>C68+E68+G68</f>
        <v>0</v>
      </c>
      <c r="J68" s="102">
        <f>D68+F68+H68</f>
        <v>1819522</v>
      </c>
      <c r="K68" s="102">
        <v>2313106</v>
      </c>
      <c r="L68" s="204" t="s">
        <v>1464</v>
      </c>
    </row>
    <row r="69" spans="1:12" ht="38.25">
      <c r="A69" s="97" t="s">
        <v>2218</v>
      </c>
      <c r="B69" s="100" t="s">
        <v>2151</v>
      </c>
      <c r="C69" s="99">
        <f aca="true" t="shared" si="18" ref="C69:K69">SUM(C70:C79)</f>
        <v>0</v>
      </c>
      <c r="D69" s="99">
        <f t="shared" si="18"/>
        <v>0</v>
      </c>
      <c r="E69" s="99">
        <f t="shared" si="18"/>
        <v>0</v>
      </c>
      <c r="F69" s="99">
        <f t="shared" si="18"/>
        <v>0</v>
      </c>
      <c r="G69" s="99">
        <f t="shared" si="18"/>
        <v>1061300</v>
      </c>
      <c r="H69" s="99">
        <f t="shared" si="18"/>
        <v>0</v>
      </c>
      <c r="I69" s="99">
        <f t="shared" si="18"/>
        <v>1061300</v>
      </c>
      <c r="J69" s="99">
        <f t="shared" si="18"/>
        <v>0</v>
      </c>
      <c r="K69" s="99">
        <f t="shared" si="18"/>
        <v>0</v>
      </c>
      <c r="L69" s="204"/>
    </row>
    <row r="70" spans="1:12" ht="38.25">
      <c r="A70" s="97" t="s">
        <v>2219</v>
      </c>
      <c r="B70" s="72" t="s">
        <v>2153</v>
      </c>
      <c r="C70" s="99">
        <v>0</v>
      </c>
      <c r="D70" s="99">
        <v>0</v>
      </c>
      <c r="E70" s="99">
        <v>0</v>
      </c>
      <c r="F70" s="99">
        <v>0</v>
      </c>
      <c r="G70" s="99">
        <v>117900</v>
      </c>
      <c r="H70" s="99">
        <v>0</v>
      </c>
      <c r="I70" s="99">
        <f>C70+E70+G70</f>
        <v>117900</v>
      </c>
      <c r="J70" s="102">
        <f>D70+F70+H70</f>
        <v>0</v>
      </c>
      <c r="K70" s="102">
        <v>0</v>
      </c>
      <c r="L70" s="204"/>
    </row>
    <row r="71" spans="1:12" ht="51">
      <c r="A71" s="97" t="s">
        <v>2220</v>
      </c>
      <c r="B71" s="72" t="s">
        <v>2154</v>
      </c>
      <c r="C71" s="99">
        <v>0</v>
      </c>
      <c r="D71" s="99">
        <v>0</v>
      </c>
      <c r="E71" s="99">
        <v>0</v>
      </c>
      <c r="F71" s="99">
        <v>0</v>
      </c>
      <c r="G71" s="99">
        <v>59700</v>
      </c>
      <c r="H71" s="99">
        <v>0</v>
      </c>
      <c r="I71" s="99">
        <f aca="true" t="shared" si="19" ref="I71:J79">C71+E71+G71</f>
        <v>59700</v>
      </c>
      <c r="J71" s="102">
        <f t="shared" si="19"/>
        <v>0</v>
      </c>
      <c r="K71" s="102">
        <v>0</v>
      </c>
      <c r="L71" s="204"/>
    </row>
    <row r="72" spans="1:12" ht="38.25">
      <c r="A72" s="97" t="s">
        <v>2221</v>
      </c>
      <c r="B72" s="72" t="s">
        <v>2155</v>
      </c>
      <c r="C72" s="99">
        <v>0</v>
      </c>
      <c r="D72" s="99">
        <v>0</v>
      </c>
      <c r="E72" s="99">
        <v>0</v>
      </c>
      <c r="F72" s="99">
        <v>0</v>
      </c>
      <c r="G72" s="99">
        <v>64900</v>
      </c>
      <c r="H72" s="99">
        <v>0</v>
      </c>
      <c r="I72" s="99">
        <f t="shared" si="19"/>
        <v>64900</v>
      </c>
      <c r="J72" s="102">
        <f t="shared" si="19"/>
        <v>0</v>
      </c>
      <c r="K72" s="102">
        <v>0</v>
      </c>
      <c r="L72" s="204"/>
    </row>
    <row r="73" spans="1:12" ht="38.25">
      <c r="A73" s="97" t="s">
        <v>2222</v>
      </c>
      <c r="B73" s="72" t="s">
        <v>2156</v>
      </c>
      <c r="C73" s="99">
        <v>0</v>
      </c>
      <c r="D73" s="99">
        <v>0</v>
      </c>
      <c r="E73" s="99">
        <v>0</v>
      </c>
      <c r="F73" s="99">
        <v>0</v>
      </c>
      <c r="G73" s="99">
        <v>112000</v>
      </c>
      <c r="H73" s="99">
        <v>0</v>
      </c>
      <c r="I73" s="99">
        <f t="shared" si="19"/>
        <v>112000</v>
      </c>
      <c r="J73" s="102">
        <f t="shared" si="19"/>
        <v>0</v>
      </c>
      <c r="K73" s="102">
        <v>0</v>
      </c>
      <c r="L73" s="204"/>
    </row>
    <row r="74" spans="1:12" ht="38.25">
      <c r="A74" s="97" t="s">
        <v>2223</v>
      </c>
      <c r="B74" s="72" t="s">
        <v>2157</v>
      </c>
      <c r="C74" s="99">
        <v>0</v>
      </c>
      <c r="D74" s="99">
        <v>0</v>
      </c>
      <c r="E74" s="99">
        <v>0</v>
      </c>
      <c r="F74" s="99">
        <v>0</v>
      </c>
      <c r="G74" s="99">
        <v>231200</v>
      </c>
      <c r="H74" s="99">
        <v>0</v>
      </c>
      <c r="I74" s="99">
        <f t="shared" si="19"/>
        <v>231200</v>
      </c>
      <c r="J74" s="102">
        <f t="shared" si="19"/>
        <v>0</v>
      </c>
      <c r="K74" s="102">
        <v>0</v>
      </c>
      <c r="L74" s="204"/>
    </row>
    <row r="75" spans="1:12" ht="38.25">
      <c r="A75" s="97" t="s">
        <v>2224</v>
      </c>
      <c r="B75" s="72" t="s">
        <v>2152</v>
      </c>
      <c r="C75" s="99">
        <v>0</v>
      </c>
      <c r="D75" s="99">
        <v>0</v>
      </c>
      <c r="E75" s="99">
        <v>0</v>
      </c>
      <c r="F75" s="99">
        <v>0</v>
      </c>
      <c r="G75" s="99">
        <v>58700</v>
      </c>
      <c r="H75" s="99">
        <v>0</v>
      </c>
      <c r="I75" s="99">
        <f t="shared" si="19"/>
        <v>58700</v>
      </c>
      <c r="J75" s="102">
        <f t="shared" si="19"/>
        <v>0</v>
      </c>
      <c r="K75" s="102">
        <v>0</v>
      </c>
      <c r="L75" s="204"/>
    </row>
    <row r="76" spans="1:12" ht="38.25">
      <c r="A76" s="97" t="s">
        <v>2225</v>
      </c>
      <c r="B76" s="72" t="s">
        <v>2158</v>
      </c>
      <c r="C76" s="99">
        <v>0</v>
      </c>
      <c r="D76" s="99">
        <v>0</v>
      </c>
      <c r="E76" s="99">
        <v>0</v>
      </c>
      <c r="F76" s="99">
        <v>0</v>
      </c>
      <c r="G76" s="99">
        <v>38400</v>
      </c>
      <c r="H76" s="99">
        <v>0</v>
      </c>
      <c r="I76" s="99">
        <f t="shared" si="19"/>
        <v>38400</v>
      </c>
      <c r="J76" s="102">
        <f t="shared" si="19"/>
        <v>0</v>
      </c>
      <c r="K76" s="102">
        <v>0</v>
      </c>
      <c r="L76" s="204"/>
    </row>
    <row r="77" spans="1:12" ht="38.25">
      <c r="A77" s="97" t="s">
        <v>2226</v>
      </c>
      <c r="B77" s="72" t="s">
        <v>2159</v>
      </c>
      <c r="C77" s="99">
        <v>0</v>
      </c>
      <c r="D77" s="99">
        <v>0</v>
      </c>
      <c r="E77" s="99">
        <v>0</v>
      </c>
      <c r="F77" s="99">
        <v>0</v>
      </c>
      <c r="G77" s="99">
        <v>104900</v>
      </c>
      <c r="H77" s="99">
        <v>0</v>
      </c>
      <c r="I77" s="99">
        <f t="shared" si="19"/>
        <v>104900</v>
      </c>
      <c r="J77" s="102">
        <f t="shared" si="19"/>
        <v>0</v>
      </c>
      <c r="K77" s="102">
        <v>0</v>
      </c>
      <c r="L77" s="204"/>
    </row>
    <row r="78" spans="1:12" ht="38.25">
      <c r="A78" s="97" t="s">
        <v>2227</v>
      </c>
      <c r="B78" s="72" t="s">
        <v>2160</v>
      </c>
      <c r="C78" s="99">
        <v>0</v>
      </c>
      <c r="D78" s="99">
        <v>0</v>
      </c>
      <c r="E78" s="99">
        <v>0</v>
      </c>
      <c r="F78" s="99">
        <v>0</v>
      </c>
      <c r="G78" s="99">
        <v>236300</v>
      </c>
      <c r="H78" s="99">
        <v>0</v>
      </c>
      <c r="I78" s="99">
        <f t="shared" si="19"/>
        <v>236300</v>
      </c>
      <c r="J78" s="102">
        <f t="shared" si="19"/>
        <v>0</v>
      </c>
      <c r="K78" s="102">
        <v>0</v>
      </c>
      <c r="L78" s="204"/>
    </row>
    <row r="79" spans="1:12" ht="39" thickBot="1">
      <c r="A79" s="104" t="s">
        <v>2228</v>
      </c>
      <c r="B79" s="105" t="s">
        <v>2161</v>
      </c>
      <c r="C79" s="106">
        <v>0</v>
      </c>
      <c r="D79" s="106">
        <v>0</v>
      </c>
      <c r="E79" s="106">
        <v>0</v>
      </c>
      <c r="F79" s="106">
        <v>0</v>
      </c>
      <c r="G79" s="106">
        <v>37300</v>
      </c>
      <c r="H79" s="106">
        <v>0</v>
      </c>
      <c r="I79" s="106">
        <f t="shared" si="19"/>
        <v>37300</v>
      </c>
      <c r="J79" s="107">
        <f t="shared" si="19"/>
        <v>0</v>
      </c>
      <c r="K79" s="107">
        <v>0</v>
      </c>
      <c r="L79" s="205"/>
    </row>
    <row r="80" spans="1:12" ht="16.5" thickBot="1" thickTop="1">
      <c r="A80" s="108" t="s">
        <v>2023</v>
      </c>
      <c r="B80" s="109" t="s">
        <v>2024</v>
      </c>
      <c r="C80" s="106">
        <v>0</v>
      </c>
      <c r="D80" s="106">
        <v>0</v>
      </c>
      <c r="E80" s="106">
        <v>0</v>
      </c>
      <c r="F80" s="106">
        <v>0</v>
      </c>
      <c r="G80" s="106">
        <v>0</v>
      </c>
      <c r="H80" s="106">
        <v>0</v>
      </c>
      <c r="I80" s="106">
        <v>0</v>
      </c>
      <c r="J80" s="107">
        <v>0</v>
      </c>
      <c r="K80" s="107">
        <v>0</v>
      </c>
      <c r="L80" s="206" t="s">
        <v>2191</v>
      </c>
    </row>
    <row r="81" spans="1:12" ht="15.75" thickTop="1">
      <c r="A81" s="31"/>
      <c r="B81" s="15"/>
      <c r="C81" s="27"/>
      <c r="D81" s="27"/>
      <c r="E81" s="27"/>
      <c r="F81" s="27"/>
      <c r="G81" s="27"/>
      <c r="H81" s="27"/>
      <c r="I81" s="27"/>
      <c r="J81" s="28"/>
      <c r="K81" s="28"/>
      <c r="L81" s="32"/>
    </row>
    <row r="82" spans="1:12" ht="37.5">
      <c r="A82" s="97"/>
      <c r="B82" s="47" t="s">
        <v>2056</v>
      </c>
      <c r="C82" s="14"/>
      <c r="D82" s="14"/>
      <c r="E82" s="14"/>
      <c r="F82" s="14"/>
      <c r="G82" s="14"/>
      <c r="H82" s="14"/>
      <c r="I82" s="14"/>
      <c r="J82" s="14"/>
      <c r="K82" s="14"/>
      <c r="L82" s="48"/>
    </row>
    <row r="83" spans="1:12" ht="15">
      <c r="A83" s="97" t="s">
        <v>2018</v>
      </c>
      <c r="B83" s="89" t="s">
        <v>2019</v>
      </c>
      <c r="C83" s="99">
        <v>171326470.4</v>
      </c>
      <c r="D83" s="99">
        <v>40674082.0208</v>
      </c>
      <c r="E83" s="99">
        <v>3415410.188</v>
      </c>
      <c r="F83" s="99">
        <v>742956.0436000001</v>
      </c>
      <c r="G83" s="99">
        <v>0</v>
      </c>
      <c r="H83" s="99">
        <v>0</v>
      </c>
      <c r="I83" s="99">
        <v>174741880.588</v>
      </c>
      <c r="J83" s="99">
        <v>41417038.0644</v>
      </c>
      <c r="K83" s="99">
        <v>32488455.002999995</v>
      </c>
      <c r="L83" s="204" t="s">
        <v>197</v>
      </c>
    </row>
    <row r="84" spans="1:12" ht="15">
      <c r="A84" s="97"/>
      <c r="B84" s="93" t="s">
        <v>2020</v>
      </c>
      <c r="C84" s="99"/>
      <c r="D84" s="99"/>
      <c r="E84" s="99"/>
      <c r="F84" s="99"/>
      <c r="G84" s="99"/>
      <c r="H84" s="99"/>
      <c r="I84" s="99"/>
      <c r="J84" s="99"/>
      <c r="K84" s="99"/>
      <c r="L84" s="204"/>
    </row>
    <row r="85" spans="1:12" ht="15">
      <c r="A85" s="97" t="s">
        <v>2021</v>
      </c>
      <c r="B85" s="89" t="s">
        <v>2022</v>
      </c>
      <c r="C85" s="99">
        <v>142743100</v>
      </c>
      <c r="D85" s="99">
        <v>31223669.490800004</v>
      </c>
      <c r="E85" s="99">
        <v>0</v>
      </c>
      <c r="F85" s="99">
        <v>0</v>
      </c>
      <c r="G85" s="99">
        <v>0</v>
      </c>
      <c r="H85" s="99">
        <v>0</v>
      </c>
      <c r="I85" s="99">
        <v>142743100</v>
      </c>
      <c r="J85" s="99">
        <v>31223669.490800004</v>
      </c>
      <c r="K85" s="99">
        <v>30678196.204999994</v>
      </c>
      <c r="L85" s="204" t="s">
        <v>198</v>
      </c>
    </row>
    <row r="86" spans="1:12" ht="15">
      <c r="A86" s="97"/>
      <c r="B86" s="72" t="s">
        <v>2020</v>
      </c>
      <c r="C86" s="99"/>
      <c r="D86" s="99"/>
      <c r="E86" s="99"/>
      <c r="F86" s="99"/>
      <c r="G86" s="99"/>
      <c r="H86" s="99"/>
      <c r="I86" s="99"/>
      <c r="J86" s="99"/>
      <c r="K86" s="99"/>
      <c r="L86" s="204"/>
    </row>
    <row r="87" spans="1:12" ht="38.25">
      <c r="A87" s="97" t="s">
        <v>2033</v>
      </c>
      <c r="B87" s="72" t="s">
        <v>1515</v>
      </c>
      <c r="C87" s="99">
        <v>114349145.2</v>
      </c>
      <c r="D87" s="99">
        <v>28003750.906800006</v>
      </c>
      <c r="E87" s="99">
        <v>0</v>
      </c>
      <c r="F87" s="99">
        <v>0</v>
      </c>
      <c r="G87" s="99">
        <v>0</v>
      </c>
      <c r="H87" s="99">
        <v>0</v>
      </c>
      <c r="I87" s="99">
        <v>114349145.2</v>
      </c>
      <c r="J87" s="99">
        <v>28003750.906800006</v>
      </c>
      <c r="K87" s="99">
        <v>27825879.810999997</v>
      </c>
      <c r="L87" s="204" t="s">
        <v>199</v>
      </c>
    </row>
    <row r="88" spans="1:12" ht="51">
      <c r="A88" s="97"/>
      <c r="B88" s="72" t="s">
        <v>2229</v>
      </c>
      <c r="C88" s="99">
        <v>13151271.600000001</v>
      </c>
      <c r="D88" s="99">
        <v>3651146.06</v>
      </c>
      <c r="E88" s="99">
        <v>0</v>
      </c>
      <c r="F88" s="99">
        <v>0</v>
      </c>
      <c r="G88" s="99">
        <v>0</v>
      </c>
      <c r="H88" s="99">
        <v>0</v>
      </c>
      <c r="I88" s="99">
        <v>13151271.600000001</v>
      </c>
      <c r="J88" s="99">
        <v>3651146.06</v>
      </c>
      <c r="K88" s="99">
        <v>4299861.003</v>
      </c>
      <c r="L88" s="204" t="s">
        <v>200</v>
      </c>
    </row>
    <row r="89" spans="1:12" ht="89.25" customHeight="1">
      <c r="A89" s="97"/>
      <c r="B89" s="72" t="s">
        <v>2230</v>
      </c>
      <c r="C89" s="99"/>
      <c r="D89" s="99"/>
      <c r="E89" s="99"/>
      <c r="F89" s="99"/>
      <c r="G89" s="99"/>
      <c r="H89" s="99"/>
      <c r="I89" s="99"/>
      <c r="J89" s="99"/>
      <c r="K89" s="99"/>
      <c r="L89" s="204"/>
    </row>
    <row r="90" spans="1:12" ht="63.75">
      <c r="A90" s="97"/>
      <c r="B90" s="72" t="s">
        <v>2231</v>
      </c>
      <c r="C90" s="99"/>
      <c r="D90" s="99"/>
      <c r="E90" s="99"/>
      <c r="F90" s="99"/>
      <c r="G90" s="99"/>
      <c r="H90" s="99"/>
      <c r="I90" s="99"/>
      <c r="J90" s="99"/>
      <c r="K90" s="99"/>
      <c r="L90" s="204"/>
    </row>
    <row r="91" spans="1:12" ht="15">
      <c r="A91" s="97" t="s">
        <v>1516</v>
      </c>
      <c r="B91" s="72" t="s">
        <v>2232</v>
      </c>
      <c r="C91" s="99">
        <v>3207937.9</v>
      </c>
      <c r="D91" s="99">
        <v>451087.467</v>
      </c>
      <c r="E91" s="99">
        <v>0</v>
      </c>
      <c r="F91" s="99">
        <v>0</v>
      </c>
      <c r="G91" s="99">
        <v>0</v>
      </c>
      <c r="H91" s="99">
        <v>0</v>
      </c>
      <c r="I91" s="99">
        <v>3207937.9</v>
      </c>
      <c r="J91" s="99">
        <v>451087.467</v>
      </c>
      <c r="K91" s="99">
        <v>516546</v>
      </c>
      <c r="L91" s="204" t="s">
        <v>201</v>
      </c>
    </row>
    <row r="92" spans="1:12" ht="15">
      <c r="A92" s="97" t="s">
        <v>1517</v>
      </c>
      <c r="B92" s="72" t="s">
        <v>2233</v>
      </c>
      <c r="C92" s="99">
        <v>7283992.1</v>
      </c>
      <c r="D92" s="99">
        <v>2364663.457</v>
      </c>
      <c r="E92" s="99">
        <v>0</v>
      </c>
      <c r="F92" s="99">
        <v>0</v>
      </c>
      <c r="G92" s="99">
        <v>0</v>
      </c>
      <c r="H92" s="99">
        <v>0</v>
      </c>
      <c r="I92" s="99">
        <v>7283992.1</v>
      </c>
      <c r="J92" s="99">
        <v>2364663.457</v>
      </c>
      <c r="K92" s="99">
        <v>2970014</v>
      </c>
      <c r="L92" s="204" t="s">
        <v>202</v>
      </c>
    </row>
    <row r="93" spans="1:12" ht="140.25">
      <c r="A93" s="97" t="s">
        <v>1518</v>
      </c>
      <c r="B93" s="72" t="s">
        <v>2234</v>
      </c>
      <c r="C93" s="99">
        <v>127700.2</v>
      </c>
      <c r="D93" s="99">
        <v>9534.428</v>
      </c>
      <c r="E93" s="99">
        <v>0</v>
      </c>
      <c r="F93" s="99">
        <v>0</v>
      </c>
      <c r="G93" s="99">
        <v>0</v>
      </c>
      <c r="H93" s="99">
        <v>0</v>
      </c>
      <c r="I93" s="99">
        <v>127700.2</v>
      </c>
      <c r="J93" s="99">
        <v>9534.428</v>
      </c>
      <c r="K93" s="99">
        <v>10191</v>
      </c>
      <c r="L93" s="204" t="s">
        <v>203</v>
      </c>
    </row>
    <row r="94" spans="1:12" ht="94.5" customHeight="1">
      <c r="A94" s="97" t="s">
        <v>1519</v>
      </c>
      <c r="B94" s="72" t="s">
        <v>2235</v>
      </c>
      <c r="C94" s="99">
        <v>615053.8</v>
      </c>
      <c r="D94" s="99">
        <v>168776.453</v>
      </c>
      <c r="E94" s="99">
        <v>0</v>
      </c>
      <c r="F94" s="99">
        <v>0</v>
      </c>
      <c r="G94" s="99">
        <v>0</v>
      </c>
      <c r="H94" s="99">
        <v>0</v>
      </c>
      <c r="I94" s="99">
        <v>615053.8</v>
      </c>
      <c r="J94" s="99">
        <v>168776.453</v>
      </c>
      <c r="K94" s="99">
        <v>168776</v>
      </c>
      <c r="L94" s="204" t="s">
        <v>204</v>
      </c>
    </row>
    <row r="95" spans="1:12" ht="124.5" customHeight="1">
      <c r="A95" s="97" t="s">
        <v>1520</v>
      </c>
      <c r="B95" s="72" t="s">
        <v>2236</v>
      </c>
      <c r="C95" s="99">
        <v>27629.7</v>
      </c>
      <c r="D95" s="99">
        <v>20310.537</v>
      </c>
      <c r="E95" s="99">
        <v>0</v>
      </c>
      <c r="F95" s="99">
        <v>0</v>
      </c>
      <c r="G95" s="99">
        <v>0</v>
      </c>
      <c r="H95" s="99">
        <v>0</v>
      </c>
      <c r="I95" s="99">
        <v>27629.7</v>
      </c>
      <c r="J95" s="99">
        <v>20310.537</v>
      </c>
      <c r="K95" s="99">
        <v>20490</v>
      </c>
      <c r="L95" s="204" t="s">
        <v>205</v>
      </c>
    </row>
    <row r="96" spans="1:12" ht="76.5">
      <c r="A96" s="97" t="s">
        <v>1521</v>
      </c>
      <c r="B96" s="72" t="s">
        <v>2237</v>
      </c>
      <c r="C96" s="99">
        <v>859175.5</v>
      </c>
      <c r="D96" s="99">
        <v>236121.505</v>
      </c>
      <c r="E96" s="99">
        <v>0</v>
      </c>
      <c r="F96" s="99">
        <v>0</v>
      </c>
      <c r="G96" s="99">
        <v>0</v>
      </c>
      <c r="H96" s="99">
        <v>0</v>
      </c>
      <c r="I96" s="99">
        <v>859175.5</v>
      </c>
      <c r="J96" s="99">
        <v>236121.505</v>
      </c>
      <c r="K96" s="99">
        <v>259001</v>
      </c>
      <c r="L96" s="204" t="s">
        <v>206</v>
      </c>
    </row>
    <row r="97" spans="1:12" ht="73.5" customHeight="1">
      <c r="A97" s="97" t="s">
        <v>1522</v>
      </c>
      <c r="B97" s="72" t="s">
        <v>2238</v>
      </c>
      <c r="C97" s="99">
        <v>358100</v>
      </c>
      <c r="D97" s="99">
        <v>160731.483</v>
      </c>
      <c r="E97" s="99">
        <v>0</v>
      </c>
      <c r="F97" s="99">
        <v>0</v>
      </c>
      <c r="G97" s="99">
        <v>0</v>
      </c>
      <c r="H97" s="99">
        <v>0</v>
      </c>
      <c r="I97" s="99">
        <v>358100</v>
      </c>
      <c r="J97" s="99">
        <v>160731.483</v>
      </c>
      <c r="K97" s="99">
        <v>160731</v>
      </c>
      <c r="L97" s="204" t="s">
        <v>207</v>
      </c>
    </row>
    <row r="98" spans="1:12" ht="51">
      <c r="A98" s="97" t="s">
        <v>1523</v>
      </c>
      <c r="B98" s="72" t="s">
        <v>2239</v>
      </c>
      <c r="C98" s="99">
        <v>350000</v>
      </c>
      <c r="D98" s="99">
        <v>140816.106</v>
      </c>
      <c r="E98" s="99">
        <v>0</v>
      </c>
      <c r="F98" s="99">
        <v>0</v>
      </c>
      <c r="G98" s="99">
        <v>0</v>
      </c>
      <c r="H98" s="99">
        <v>0</v>
      </c>
      <c r="I98" s="99">
        <v>350000</v>
      </c>
      <c r="J98" s="99">
        <v>140816.106</v>
      </c>
      <c r="K98" s="99">
        <v>151480</v>
      </c>
      <c r="L98" s="204" t="s">
        <v>208</v>
      </c>
    </row>
    <row r="99" spans="1:12" ht="63.75">
      <c r="A99" s="97"/>
      <c r="B99" s="72" t="s">
        <v>2240</v>
      </c>
      <c r="C99" s="99"/>
      <c r="D99" s="99"/>
      <c r="E99" s="99"/>
      <c r="F99" s="99"/>
      <c r="G99" s="99"/>
      <c r="H99" s="99"/>
      <c r="I99" s="99"/>
      <c r="J99" s="99"/>
      <c r="K99" s="99"/>
      <c r="L99" s="204"/>
    </row>
    <row r="100" spans="1:12" ht="89.25">
      <c r="A100" s="97" t="s">
        <v>1524</v>
      </c>
      <c r="B100" s="72" t="s">
        <v>2241</v>
      </c>
      <c r="C100" s="99">
        <v>182282.4</v>
      </c>
      <c r="D100" s="99">
        <v>99104.624</v>
      </c>
      <c r="E100" s="99">
        <v>0</v>
      </c>
      <c r="F100" s="99">
        <v>0</v>
      </c>
      <c r="G100" s="99">
        <v>0</v>
      </c>
      <c r="H100" s="99">
        <v>0</v>
      </c>
      <c r="I100" s="99">
        <v>182282.4</v>
      </c>
      <c r="J100" s="99">
        <v>99104.624</v>
      </c>
      <c r="K100" s="99">
        <v>42632.003</v>
      </c>
      <c r="L100" s="204" t="s">
        <v>209</v>
      </c>
    </row>
    <row r="101" spans="1:12" ht="63.75">
      <c r="A101" s="97"/>
      <c r="B101" s="72" t="s">
        <v>1525</v>
      </c>
      <c r="C101" s="99"/>
      <c r="D101" s="99"/>
      <c r="E101" s="99"/>
      <c r="F101" s="99"/>
      <c r="G101" s="99"/>
      <c r="H101" s="99"/>
      <c r="I101" s="99"/>
      <c r="J101" s="99"/>
      <c r="K101" s="99"/>
      <c r="L101" s="204"/>
    </row>
    <row r="102" spans="1:12" ht="63.75">
      <c r="A102" s="97" t="s">
        <v>1526</v>
      </c>
      <c r="B102" s="72" t="s">
        <v>1527</v>
      </c>
      <c r="C102" s="99">
        <v>70221.7</v>
      </c>
      <c r="D102" s="99">
        <v>0</v>
      </c>
      <c r="E102" s="99">
        <v>0</v>
      </c>
      <c r="F102" s="99">
        <v>0</v>
      </c>
      <c r="G102" s="99">
        <v>0</v>
      </c>
      <c r="H102" s="99">
        <v>0</v>
      </c>
      <c r="I102" s="99">
        <v>70221.7</v>
      </c>
      <c r="J102" s="99">
        <v>0</v>
      </c>
      <c r="K102" s="99">
        <v>0</v>
      </c>
      <c r="L102" s="204" t="s">
        <v>210</v>
      </c>
    </row>
    <row r="103" spans="1:12" ht="89.25" customHeight="1">
      <c r="A103" s="97" t="s">
        <v>1528</v>
      </c>
      <c r="B103" s="72" t="s">
        <v>1529</v>
      </c>
      <c r="C103" s="99">
        <v>2807</v>
      </c>
      <c r="D103" s="99">
        <v>0</v>
      </c>
      <c r="E103" s="99">
        <v>0</v>
      </c>
      <c r="F103" s="99">
        <v>0</v>
      </c>
      <c r="G103" s="99">
        <v>0</v>
      </c>
      <c r="H103" s="99">
        <v>0</v>
      </c>
      <c r="I103" s="99">
        <v>2807</v>
      </c>
      <c r="J103" s="99">
        <v>0</v>
      </c>
      <c r="K103" s="99">
        <v>0</v>
      </c>
      <c r="L103" s="204" t="s">
        <v>210</v>
      </c>
    </row>
    <row r="104" spans="1:12" ht="51">
      <c r="A104" s="97" t="s">
        <v>1530</v>
      </c>
      <c r="B104" s="72" t="s">
        <v>1531</v>
      </c>
      <c r="C104" s="99">
        <v>4447.8</v>
      </c>
      <c r="D104" s="99">
        <v>0</v>
      </c>
      <c r="E104" s="99">
        <v>0</v>
      </c>
      <c r="F104" s="99">
        <v>0</v>
      </c>
      <c r="G104" s="99">
        <v>0</v>
      </c>
      <c r="H104" s="99">
        <v>0</v>
      </c>
      <c r="I104" s="99">
        <v>4447.8</v>
      </c>
      <c r="J104" s="99">
        <v>0</v>
      </c>
      <c r="K104" s="99">
        <v>0</v>
      </c>
      <c r="L104" s="204" t="s">
        <v>210</v>
      </c>
    </row>
    <row r="105" spans="1:12" ht="51">
      <c r="A105" s="97" t="s">
        <v>1532</v>
      </c>
      <c r="B105" s="72" t="s">
        <v>1533</v>
      </c>
      <c r="C105" s="99">
        <v>3954.3</v>
      </c>
      <c r="D105" s="99">
        <v>0</v>
      </c>
      <c r="E105" s="99">
        <v>0</v>
      </c>
      <c r="F105" s="99">
        <v>0</v>
      </c>
      <c r="G105" s="99">
        <v>0</v>
      </c>
      <c r="H105" s="99">
        <v>0</v>
      </c>
      <c r="I105" s="99">
        <v>3954.3</v>
      </c>
      <c r="J105" s="99">
        <v>0</v>
      </c>
      <c r="K105" s="99">
        <v>0</v>
      </c>
      <c r="L105" s="204" t="s">
        <v>210</v>
      </c>
    </row>
    <row r="106" spans="1:12" ht="63.75">
      <c r="A106" s="97" t="s">
        <v>1534</v>
      </c>
      <c r="B106" s="72" t="s">
        <v>1535</v>
      </c>
      <c r="C106" s="99">
        <v>3555.3</v>
      </c>
      <c r="D106" s="99">
        <v>0</v>
      </c>
      <c r="E106" s="99">
        <v>0</v>
      </c>
      <c r="F106" s="99">
        <v>0</v>
      </c>
      <c r="G106" s="99">
        <v>0</v>
      </c>
      <c r="H106" s="99">
        <v>0</v>
      </c>
      <c r="I106" s="99">
        <v>3555.3</v>
      </c>
      <c r="J106" s="99">
        <v>0</v>
      </c>
      <c r="K106" s="99">
        <v>0</v>
      </c>
      <c r="L106" s="204" t="s">
        <v>210</v>
      </c>
    </row>
    <row r="107" spans="1:12" ht="63.75">
      <c r="A107" s="97" t="s">
        <v>1536</v>
      </c>
      <c r="B107" s="72" t="s">
        <v>1537</v>
      </c>
      <c r="C107" s="99">
        <v>6383.8</v>
      </c>
      <c r="D107" s="99">
        <v>0</v>
      </c>
      <c r="E107" s="99">
        <v>0</v>
      </c>
      <c r="F107" s="99">
        <v>0</v>
      </c>
      <c r="G107" s="99">
        <v>0</v>
      </c>
      <c r="H107" s="99">
        <v>0</v>
      </c>
      <c r="I107" s="99">
        <v>6383.8</v>
      </c>
      <c r="J107" s="99">
        <v>0</v>
      </c>
      <c r="K107" s="99">
        <v>0</v>
      </c>
      <c r="L107" s="204" t="s">
        <v>210</v>
      </c>
    </row>
    <row r="108" spans="1:12" ht="89.25" customHeight="1">
      <c r="A108" s="97"/>
      <c r="B108" s="72" t="s">
        <v>1538</v>
      </c>
      <c r="C108" s="99"/>
      <c r="D108" s="99"/>
      <c r="E108" s="99"/>
      <c r="F108" s="99"/>
      <c r="G108" s="99"/>
      <c r="H108" s="99"/>
      <c r="I108" s="99"/>
      <c r="J108" s="99"/>
      <c r="K108" s="99"/>
      <c r="L108" s="204"/>
    </row>
    <row r="109" spans="1:12" ht="63.75">
      <c r="A109" s="97" t="s">
        <v>1539</v>
      </c>
      <c r="B109" s="72" t="s">
        <v>1540</v>
      </c>
      <c r="C109" s="99">
        <v>48030.1</v>
      </c>
      <c r="D109" s="99">
        <v>0</v>
      </c>
      <c r="E109" s="99">
        <v>0</v>
      </c>
      <c r="F109" s="99">
        <v>0</v>
      </c>
      <c r="G109" s="99">
        <v>0</v>
      </c>
      <c r="H109" s="99">
        <v>0</v>
      </c>
      <c r="I109" s="99">
        <v>48030.1</v>
      </c>
      <c r="J109" s="99">
        <v>0</v>
      </c>
      <c r="K109" s="99">
        <v>0</v>
      </c>
      <c r="L109" s="204" t="s">
        <v>210</v>
      </c>
    </row>
    <row r="110" spans="1:12" ht="89.25">
      <c r="A110" s="97"/>
      <c r="B110" s="72" t="s">
        <v>2242</v>
      </c>
      <c r="C110" s="99">
        <v>27517379.1</v>
      </c>
      <c r="D110" s="99">
        <v>5580524.071</v>
      </c>
      <c r="E110" s="99">
        <v>0</v>
      </c>
      <c r="F110" s="99">
        <v>0</v>
      </c>
      <c r="G110" s="99">
        <v>0</v>
      </c>
      <c r="H110" s="99">
        <v>0</v>
      </c>
      <c r="I110" s="99">
        <v>27517379.1</v>
      </c>
      <c r="J110" s="99">
        <v>5580524.071</v>
      </c>
      <c r="K110" s="99">
        <v>5994637</v>
      </c>
      <c r="L110" s="204" t="s">
        <v>211</v>
      </c>
    </row>
    <row r="111" spans="1:12" ht="76.5">
      <c r="A111" s="97"/>
      <c r="B111" s="72" t="s">
        <v>2230</v>
      </c>
      <c r="C111" s="99"/>
      <c r="D111" s="99"/>
      <c r="E111" s="99"/>
      <c r="F111" s="99"/>
      <c r="G111" s="99"/>
      <c r="H111" s="99"/>
      <c r="I111" s="99"/>
      <c r="J111" s="99"/>
      <c r="K111" s="99"/>
      <c r="L111" s="204"/>
    </row>
    <row r="112" spans="1:12" ht="76.5" customHeight="1">
      <c r="A112" s="97" t="s">
        <v>1541</v>
      </c>
      <c r="B112" s="72" t="s">
        <v>2243</v>
      </c>
      <c r="C112" s="99">
        <v>8934920</v>
      </c>
      <c r="D112" s="99">
        <v>2132152.53</v>
      </c>
      <c r="E112" s="99">
        <v>0</v>
      </c>
      <c r="F112" s="99">
        <v>0</v>
      </c>
      <c r="G112" s="99">
        <v>0</v>
      </c>
      <c r="H112" s="99">
        <v>0</v>
      </c>
      <c r="I112" s="99">
        <v>8934920</v>
      </c>
      <c r="J112" s="99">
        <v>2132152.53</v>
      </c>
      <c r="K112" s="99">
        <v>2336673</v>
      </c>
      <c r="L112" s="204" t="s">
        <v>212</v>
      </c>
    </row>
    <row r="113" spans="1:12" ht="76.5" customHeight="1">
      <c r="A113" s="97" t="s">
        <v>1542</v>
      </c>
      <c r="B113" s="72" t="s">
        <v>2244</v>
      </c>
      <c r="C113" s="99">
        <v>6792459.1</v>
      </c>
      <c r="D113" s="99">
        <v>1796968.658</v>
      </c>
      <c r="E113" s="99">
        <v>0</v>
      </c>
      <c r="F113" s="99">
        <v>0</v>
      </c>
      <c r="G113" s="99">
        <v>0</v>
      </c>
      <c r="H113" s="99">
        <v>0</v>
      </c>
      <c r="I113" s="99">
        <v>6792459.1</v>
      </c>
      <c r="J113" s="99">
        <v>1796968.658</v>
      </c>
      <c r="K113" s="99">
        <v>1776197</v>
      </c>
      <c r="L113" s="204" t="s">
        <v>213</v>
      </c>
    </row>
    <row r="114" spans="1:12" ht="84" customHeight="1">
      <c r="A114" s="97" t="s">
        <v>1543</v>
      </c>
      <c r="B114" s="72" t="s">
        <v>2245</v>
      </c>
      <c r="C114" s="99">
        <v>11790000</v>
      </c>
      <c r="D114" s="99">
        <v>1651402.883</v>
      </c>
      <c r="E114" s="99">
        <v>0</v>
      </c>
      <c r="F114" s="99">
        <v>0</v>
      </c>
      <c r="G114" s="99">
        <v>0</v>
      </c>
      <c r="H114" s="99">
        <v>0</v>
      </c>
      <c r="I114" s="99">
        <v>11790000</v>
      </c>
      <c r="J114" s="99">
        <v>1651402.883</v>
      </c>
      <c r="K114" s="99">
        <v>1881767</v>
      </c>
      <c r="L114" s="204" t="s">
        <v>214</v>
      </c>
    </row>
    <row r="115" spans="1:12" ht="86.25" customHeight="1">
      <c r="A115" s="97"/>
      <c r="B115" s="72" t="s">
        <v>2246</v>
      </c>
      <c r="C115" s="99">
        <v>1635800</v>
      </c>
      <c r="D115" s="99">
        <v>75933.904</v>
      </c>
      <c r="E115" s="99">
        <v>0</v>
      </c>
      <c r="F115" s="99">
        <v>0</v>
      </c>
      <c r="G115" s="99">
        <v>0</v>
      </c>
      <c r="H115" s="99">
        <v>0</v>
      </c>
      <c r="I115" s="99">
        <v>1635800</v>
      </c>
      <c r="J115" s="99">
        <v>75933.904</v>
      </c>
      <c r="K115" s="99">
        <v>88742</v>
      </c>
      <c r="L115" s="204" t="s">
        <v>215</v>
      </c>
    </row>
    <row r="116" spans="1:12" ht="76.5">
      <c r="A116" s="97"/>
      <c r="B116" s="72" t="s">
        <v>2230</v>
      </c>
      <c r="C116" s="99"/>
      <c r="D116" s="99"/>
      <c r="E116" s="99"/>
      <c r="F116" s="99"/>
      <c r="G116" s="99"/>
      <c r="H116" s="99"/>
      <c r="I116" s="99"/>
      <c r="J116" s="99"/>
      <c r="K116" s="99"/>
      <c r="L116" s="204"/>
    </row>
    <row r="117" spans="1:12" ht="89.25">
      <c r="A117" s="97" t="s">
        <v>1544</v>
      </c>
      <c r="B117" s="72" t="s">
        <v>2247</v>
      </c>
      <c r="C117" s="99">
        <v>1635800</v>
      </c>
      <c r="D117" s="99">
        <v>75933.904</v>
      </c>
      <c r="E117" s="99">
        <v>0</v>
      </c>
      <c r="F117" s="99">
        <v>0</v>
      </c>
      <c r="G117" s="99">
        <v>0</v>
      </c>
      <c r="H117" s="99">
        <v>0</v>
      </c>
      <c r="I117" s="99">
        <v>1635800</v>
      </c>
      <c r="J117" s="99">
        <v>75933.904</v>
      </c>
      <c r="K117" s="99">
        <v>88742</v>
      </c>
      <c r="L117" s="204" t="s">
        <v>215</v>
      </c>
    </row>
    <row r="118" spans="1:12" ht="109.5" customHeight="1">
      <c r="A118" s="97"/>
      <c r="B118" s="72" t="s">
        <v>2248</v>
      </c>
      <c r="C118" s="99">
        <v>4909584.9</v>
      </c>
      <c r="D118" s="99">
        <v>161372.907</v>
      </c>
      <c r="E118" s="99">
        <v>0</v>
      </c>
      <c r="F118" s="99">
        <v>0</v>
      </c>
      <c r="G118" s="99">
        <v>0</v>
      </c>
      <c r="H118" s="99">
        <v>0</v>
      </c>
      <c r="I118" s="99">
        <v>4909584.9</v>
      </c>
      <c r="J118" s="99">
        <v>161372.907</v>
      </c>
      <c r="K118" s="99">
        <v>196395</v>
      </c>
      <c r="L118" s="204" t="s">
        <v>216</v>
      </c>
    </row>
    <row r="119" spans="1:12" ht="63.75">
      <c r="A119" s="97"/>
      <c r="B119" s="72" t="s">
        <v>2249</v>
      </c>
      <c r="C119" s="99"/>
      <c r="D119" s="99"/>
      <c r="E119" s="99"/>
      <c r="F119" s="99"/>
      <c r="G119" s="99"/>
      <c r="H119" s="99"/>
      <c r="I119" s="99"/>
      <c r="J119" s="99"/>
      <c r="K119" s="99"/>
      <c r="L119" s="204"/>
    </row>
    <row r="120" spans="1:12" ht="63.75">
      <c r="A120" s="97" t="s">
        <v>1545</v>
      </c>
      <c r="B120" s="72" t="s">
        <v>2250</v>
      </c>
      <c r="C120" s="99">
        <v>1135355</v>
      </c>
      <c r="D120" s="99">
        <v>60</v>
      </c>
      <c r="E120" s="99">
        <v>0</v>
      </c>
      <c r="F120" s="99">
        <v>0</v>
      </c>
      <c r="G120" s="99">
        <v>0</v>
      </c>
      <c r="H120" s="99">
        <v>0</v>
      </c>
      <c r="I120" s="99">
        <v>1135355</v>
      </c>
      <c r="J120" s="99">
        <v>60</v>
      </c>
      <c r="K120" s="99">
        <v>313</v>
      </c>
      <c r="L120" s="204" t="s">
        <v>210</v>
      </c>
    </row>
    <row r="121" spans="1:12" ht="63.75">
      <c r="A121" s="97" t="s">
        <v>1546</v>
      </c>
      <c r="B121" s="72" t="s">
        <v>2251</v>
      </c>
      <c r="C121" s="99">
        <v>1034604</v>
      </c>
      <c r="D121" s="99">
        <v>21049.286</v>
      </c>
      <c r="E121" s="99">
        <v>0</v>
      </c>
      <c r="F121" s="99">
        <v>0</v>
      </c>
      <c r="G121" s="99">
        <v>0</v>
      </c>
      <c r="H121" s="99">
        <v>0</v>
      </c>
      <c r="I121" s="99">
        <v>1034604</v>
      </c>
      <c r="J121" s="99">
        <v>21049.286</v>
      </c>
      <c r="K121" s="99">
        <v>21099</v>
      </c>
      <c r="L121" s="204" t="s">
        <v>217</v>
      </c>
    </row>
    <row r="122" spans="1:12" ht="63.75">
      <c r="A122" s="97" t="s">
        <v>1547</v>
      </c>
      <c r="B122" s="72" t="s">
        <v>2252</v>
      </c>
      <c r="C122" s="99">
        <v>1903179.8</v>
      </c>
      <c r="D122" s="99">
        <v>140263.621</v>
      </c>
      <c r="E122" s="99">
        <v>0</v>
      </c>
      <c r="F122" s="99">
        <v>0</v>
      </c>
      <c r="G122" s="99">
        <v>0</v>
      </c>
      <c r="H122" s="99">
        <v>0</v>
      </c>
      <c r="I122" s="99">
        <v>1903179.8</v>
      </c>
      <c r="J122" s="99">
        <v>140263.621</v>
      </c>
      <c r="K122" s="99">
        <v>155660</v>
      </c>
      <c r="L122" s="204" t="s">
        <v>218</v>
      </c>
    </row>
    <row r="123" spans="1:12" ht="69" customHeight="1">
      <c r="A123" s="97" t="s">
        <v>1548</v>
      </c>
      <c r="B123" s="72" t="s">
        <v>2253</v>
      </c>
      <c r="C123" s="99">
        <v>606620.7</v>
      </c>
      <c r="D123" s="99">
        <v>0</v>
      </c>
      <c r="E123" s="99">
        <v>0</v>
      </c>
      <c r="F123" s="99">
        <v>0</v>
      </c>
      <c r="G123" s="99">
        <v>0</v>
      </c>
      <c r="H123" s="99">
        <v>0</v>
      </c>
      <c r="I123" s="99">
        <v>606620.7</v>
      </c>
      <c r="J123" s="99">
        <v>0</v>
      </c>
      <c r="K123" s="99">
        <v>0</v>
      </c>
      <c r="L123" s="204" t="s">
        <v>210</v>
      </c>
    </row>
    <row r="124" spans="1:12" ht="89.25" customHeight="1">
      <c r="A124" s="97" t="s">
        <v>1549</v>
      </c>
      <c r="B124" s="72" t="s">
        <v>2254</v>
      </c>
      <c r="C124" s="99">
        <v>200000</v>
      </c>
      <c r="D124" s="99">
        <v>0</v>
      </c>
      <c r="E124" s="99">
        <v>0</v>
      </c>
      <c r="F124" s="99">
        <v>0</v>
      </c>
      <c r="G124" s="99">
        <v>0</v>
      </c>
      <c r="H124" s="99">
        <v>0</v>
      </c>
      <c r="I124" s="99">
        <v>200000</v>
      </c>
      <c r="J124" s="99">
        <v>0</v>
      </c>
      <c r="K124" s="99">
        <v>19323</v>
      </c>
      <c r="L124" s="204" t="s">
        <v>219</v>
      </c>
    </row>
    <row r="125" spans="1:12" ht="63.75">
      <c r="A125" s="97"/>
      <c r="B125" s="72" t="s">
        <v>2249</v>
      </c>
      <c r="C125" s="99"/>
      <c r="D125" s="99"/>
      <c r="E125" s="99"/>
      <c r="F125" s="99"/>
      <c r="G125" s="99"/>
      <c r="H125" s="99"/>
      <c r="I125" s="99"/>
      <c r="J125" s="99"/>
      <c r="K125" s="99"/>
      <c r="L125" s="204"/>
    </row>
    <row r="126" spans="1:12" ht="51" customHeight="1">
      <c r="A126" s="97" t="s">
        <v>1550</v>
      </c>
      <c r="B126" s="72" t="s">
        <v>2255</v>
      </c>
      <c r="C126" s="99">
        <v>29825.4</v>
      </c>
      <c r="D126" s="99">
        <v>0</v>
      </c>
      <c r="E126" s="99">
        <v>0</v>
      </c>
      <c r="F126" s="99">
        <v>0</v>
      </c>
      <c r="G126" s="99">
        <v>0</v>
      </c>
      <c r="H126" s="99">
        <v>0</v>
      </c>
      <c r="I126" s="99">
        <v>29825.4</v>
      </c>
      <c r="J126" s="99">
        <v>0</v>
      </c>
      <c r="K126" s="99">
        <v>0</v>
      </c>
      <c r="L126" s="204" t="s">
        <v>210</v>
      </c>
    </row>
    <row r="127" spans="1:12" ht="76.5" customHeight="1">
      <c r="A127" s="97"/>
      <c r="B127" s="72" t="s">
        <v>2256</v>
      </c>
      <c r="C127" s="99">
        <v>992798.1</v>
      </c>
      <c r="D127" s="99">
        <v>181035.782</v>
      </c>
      <c r="E127" s="99">
        <v>0</v>
      </c>
      <c r="F127" s="99">
        <v>0</v>
      </c>
      <c r="G127" s="99">
        <v>0</v>
      </c>
      <c r="H127" s="99">
        <v>0</v>
      </c>
      <c r="I127" s="99">
        <v>992798.1</v>
      </c>
      <c r="J127" s="99">
        <v>181035.782</v>
      </c>
      <c r="K127" s="99">
        <v>102306.048</v>
      </c>
      <c r="L127" s="204" t="s">
        <v>220</v>
      </c>
    </row>
    <row r="128" spans="1:12" ht="63.75">
      <c r="A128" s="97"/>
      <c r="B128" s="72" t="s">
        <v>2240</v>
      </c>
      <c r="C128" s="99"/>
      <c r="D128" s="99"/>
      <c r="E128" s="99"/>
      <c r="F128" s="99"/>
      <c r="G128" s="99"/>
      <c r="H128" s="99"/>
      <c r="I128" s="99"/>
      <c r="J128" s="99"/>
      <c r="K128" s="99"/>
      <c r="L128" s="204"/>
    </row>
    <row r="129" spans="1:12" ht="89.25">
      <c r="A129" s="97" t="s">
        <v>1551</v>
      </c>
      <c r="B129" s="72" t="s">
        <v>2257</v>
      </c>
      <c r="C129" s="99">
        <v>992798.1</v>
      </c>
      <c r="D129" s="99">
        <v>181035.782</v>
      </c>
      <c r="E129" s="99">
        <v>0</v>
      </c>
      <c r="F129" s="99">
        <v>0</v>
      </c>
      <c r="G129" s="99">
        <v>0</v>
      </c>
      <c r="H129" s="99">
        <v>0</v>
      </c>
      <c r="I129" s="99">
        <v>992798.1</v>
      </c>
      <c r="J129" s="99">
        <v>181035.782</v>
      </c>
      <c r="K129" s="99">
        <v>102306.048</v>
      </c>
      <c r="L129" s="204" t="s">
        <v>220</v>
      </c>
    </row>
    <row r="130" spans="1:12" ht="25.5" customHeight="1">
      <c r="A130" s="97"/>
      <c r="B130" s="72" t="s">
        <v>2258</v>
      </c>
      <c r="C130" s="99">
        <v>277409.3</v>
      </c>
      <c r="D130" s="99">
        <v>26245.476</v>
      </c>
      <c r="E130" s="99">
        <v>0</v>
      </c>
      <c r="F130" s="99">
        <v>0</v>
      </c>
      <c r="G130" s="99">
        <v>0</v>
      </c>
      <c r="H130" s="99">
        <v>0</v>
      </c>
      <c r="I130" s="99">
        <v>277409.3</v>
      </c>
      <c r="J130" s="99">
        <v>26245.476</v>
      </c>
      <c r="K130" s="99">
        <v>32238.086</v>
      </c>
      <c r="L130" s="204" t="s">
        <v>221</v>
      </c>
    </row>
    <row r="131" spans="1:12" ht="63.75">
      <c r="A131" s="97"/>
      <c r="B131" s="72" t="s">
        <v>2259</v>
      </c>
      <c r="C131" s="99"/>
      <c r="D131" s="99"/>
      <c r="E131" s="99"/>
      <c r="F131" s="99"/>
      <c r="G131" s="99"/>
      <c r="H131" s="99"/>
      <c r="I131" s="99"/>
      <c r="J131" s="99"/>
      <c r="K131" s="99"/>
      <c r="L131" s="204"/>
    </row>
    <row r="132" spans="1:12" ht="76.5">
      <c r="A132" s="97" t="s">
        <v>1552</v>
      </c>
      <c r="B132" s="72" t="s">
        <v>2260</v>
      </c>
      <c r="C132" s="99">
        <v>227409.3</v>
      </c>
      <c r="D132" s="99">
        <v>26245.476</v>
      </c>
      <c r="E132" s="99">
        <v>0</v>
      </c>
      <c r="F132" s="99">
        <v>0</v>
      </c>
      <c r="G132" s="99">
        <v>0</v>
      </c>
      <c r="H132" s="99">
        <v>0</v>
      </c>
      <c r="I132" s="99">
        <v>227409.3</v>
      </c>
      <c r="J132" s="99">
        <v>26245.476</v>
      </c>
      <c r="K132" s="99">
        <v>32238.086</v>
      </c>
      <c r="L132" s="204" t="s">
        <v>222</v>
      </c>
    </row>
    <row r="133" spans="1:12" ht="76.5" customHeight="1">
      <c r="A133" s="97"/>
      <c r="B133" s="72" t="s">
        <v>1553</v>
      </c>
      <c r="C133" s="99"/>
      <c r="D133" s="99"/>
      <c r="E133" s="99"/>
      <c r="F133" s="99"/>
      <c r="G133" s="99"/>
      <c r="H133" s="99"/>
      <c r="I133" s="99"/>
      <c r="J133" s="99"/>
      <c r="K133" s="99"/>
      <c r="L133" s="204"/>
    </row>
    <row r="134" spans="1:12" ht="63.75">
      <c r="A134" s="97" t="s">
        <v>1554</v>
      </c>
      <c r="B134" s="72" t="s">
        <v>1555</v>
      </c>
      <c r="C134" s="99">
        <v>6226.2</v>
      </c>
      <c r="D134" s="99">
        <v>0</v>
      </c>
      <c r="E134" s="99">
        <v>0</v>
      </c>
      <c r="F134" s="99">
        <v>0</v>
      </c>
      <c r="G134" s="99">
        <v>0</v>
      </c>
      <c r="H134" s="99">
        <v>0</v>
      </c>
      <c r="I134" s="99">
        <v>6226.2</v>
      </c>
      <c r="J134" s="99">
        <v>0</v>
      </c>
      <c r="K134" s="99">
        <v>0</v>
      </c>
      <c r="L134" s="204" t="s">
        <v>210</v>
      </c>
    </row>
    <row r="135" spans="1:12" ht="63.75">
      <c r="A135" s="97" t="s">
        <v>1556</v>
      </c>
      <c r="B135" s="72" t="s">
        <v>1557</v>
      </c>
      <c r="C135" s="99">
        <v>3000</v>
      </c>
      <c r="D135" s="99">
        <v>0</v>
      </c>
      <c r="E135" s="99">
        <v>0</v>
      </c>
      <c r="F135" s="99">
        <v>0</v>
      </c>
      <c r="G135" s="99">
        <v>0</v>
      </c>
      <c r="H135" s="99">
        <v>0</v>
      </c>
      <c r="I135" s="99">
        <v>3000</v>
      </c>
      <c r="J135" s="99">
        <v>0</v>
      </c>
      <c r="K135" s="99">
        <v>0</v>
      </c>
      <c r="L135" s="204" t="s">
        <v>210</v>
      </c>
    </row>
    <row r="136" spans="1:12" ht="63.75">
      <c r="A136" s="97" t="s">
        <v>1558</v>
      </c>
      <c r="B136" s="72" t="s">
        <v>1559</v>
      </c>
      <c r="C136" s="99">
        <v>13000</v>
      </c>
      <c r="D136" s="99">
        <v>0</v>
      </c>
      <c r="E136" s="99">
        <v>0</v>
      </c>
      <c r="F136" s="99">
        <v>0</v>
      </c>
      <c r="G136" s="99">
        <v>0</v>
      </c>
      <c r="H136" s="99">
        <v>0</v>
      </c>
      <c r="I136" s="99">
        <v>13000</v>
      </c>
      <c r="J136" s="99">
        <v>0</v>
      </c>
      <c r="K136" s="99">
        <v>0</v>
      </c>
      <c r="L136" s="204" t="s">
        <v>210</v>
      </c>
    </row>
    <row r="137" spans="1:12" ht="76.5" customHeight="1">
      <c r="A137" s="97" t="s">
        <v>1560</v>
      </c>
      <c r="B137" s="72" t="s">
        <v>1561</v>
      </c>
      <c r="C137" s="99">
        <v>12773.8</v>
      </c>
      <c r="D137" s="99">
        <v>0</v>
      </c>
      <c r="E137" s="99">
        <v>0</v>
      </c>
      <c r="F137" s="99">
        <v>0</v>
      </c>
      <c r="G137" s="99">
        <v>0</v>
      </c>
      <c r="H137" s="99">
        <v>0</v>
      </c>
      <c r="I137" s="99">
        <v>12773.8</v>
      </c>
      <c r="J137" s="99">
        <v>0</v>
      </c>
      <c r="K137" s="99">
        <v>0</v>
      </c>
      <c r="L137" s="204" t="s">
        <v>210</v>
      </c>
    </row>
    <row r="138" spans="1:12" ht="89.25">
      <c r="A138" s="97" t="s">
        <v>1562</v>
      </c>
      <c r="B138" s="72" t="s">
        <v>1563</v>
      </c>
      <c r="C138" s="99">
        <v>15000</v>
      </c>
      <c r="D138" s="99">
        <v>0</v>
      </c>
      <c r="E138" s="99">
        <v>0</v>
      </c>
      <c r="F138" s="99">
        <v>0</v>
      </c>
      <c r="G138" s="99">
        <v>0</v>
      </c>
      <c r="H138" s="99">
        <v>0</v>
      </c>
      <c r="I138" s="99">
        <v>15000</v>
      </c>
      <c r="J138" s="99">
        <v>0</v>
      </c>
      <c r="K138" s="99">
        <v>0</v>
      </c>
      <c r="L138" s="204" t="s">
        <v>210</v>
      </c>
    </row>
    <row r="139" spans="1:12" ht="51">
      <c r="A139" s="97"/>
      <c r="B139" s="72" t="s">
        <v>2261</v>
      </c>
      <c r="C139" s="99">
        <v>1500000</v>
      </c>
      <c r="D139" s="99">
        <v>23314.3</v>
      </c>
      <c r="E139" s="99">
        <v>0</v>
      </c>
      <c r="F139" s="99">
        <v>0</v>
      </c>
      <c r="G139" s="99">
        <v>0</v>
      </c>
      <c r="H139" s="99">
        <v>0</v>
      </c>
      <c r="I139" s="99">
        <v>1500000</v>
      </c>
      <c r="J139" s="99">
        <v>23314.3</v>
      </c>
      <c r="K139" s="99">
        <v>23314.3</v>
      </c>
      <c r="L139" s="204" t="s">
        <v>223</v>
      </c>
    </row>
    <row r="140" spans="1:12" ht="76.5">
      <c r="A140" s="97"/>
      <c r="B140" s="72" t="s">
        <v>2262</v>
      </c>
      <c r="C140" s="99"/>
      <c r="D140" s="99"/>
      <c r="E140" s="99"/>
      <c r="F140" s="99"/>
      <c r="G140" s="99"/>
      <c r="H140" s="99"/>
      <c r="I140" s="99"/>
      <c r="J140" s="99"/>
      <c r="K140" s="99"/>
      <c r="L140" s="204"/>
    </row>
    <row r="141" spans="1:12" ht="63.75">
      <c r="A141" s="97" t="s">
        <v>1564</v>
      </c>
      <c r="B141" s="72" t="s">
        <v>2263</v>
      </c>
      <c r="C141" s="99">
        <v>23314.3</v>
      </c>
      <c r="D141" s="99">
        <v>23314.3</v>
      </c>
      <c r="E141" s="99">
        <v>0</v>
      </c>
      <c r="F141" s="99">
        <v>0</v>
      </c>
      <c r="G141" s="99">
        <v>0</v>
      </c>
      <c r="H141" s="99">
        <v>0</v>
      </c>
      <c r="I141" s="99">
        <v>23314.3</v>
      </c>
      <c r="J141" s="99">
        <v>23314.3</v>
      </c>
      <c r="K141" s="99">
        <v>23314.3</v>
      </c>
      <c r="L141" s="204" t="s">
        <v>224</v>
      </c>
    </row>
    <row r="142" spans="1:12" ht="76.5">
      <c r="A142" s="97" t="s">
        <v>1565</v>
      </c>
      <c r="B142" s="72" t="s">
        <v>1566</v>
      </c>
      <c r="C142" s="99">
        <v>1476685.7</v>
      </c>
      <c r="D142" s="99">
        <v>0</v>
      </c>
      <c r="E142" s="99">
        <v>0</v>
      </c>
      <c r="F142" s="99">
        <v>0</v>
      </c>
      <c r="G142" s="99">
        <v>0</v>
      </c>
      <c r="H142" s="99">
        <v>0</v>
      </c>
      <c r="I142" s="99">
        <v>1476685.7</v>
      </c>
      <c r="J142" s="99">
        <v>0</v>
      </c>
      <c r="K142" s="99">
        <v>0</v>
      </c>
      <c r="L142" s="204" t="s">
        <v>210</v>
      </c>
    </row>
    <row r="143" spans="1:12" ht="25.5">
      <c r="A143" s="97"/>
      <c r="B143" s="72" t="s">
        <v>2264</v>
      </c>
      <c r="C143" s="99">
        <v>36000</v>
      </c>
      <c r="D143" s="99">
        <v>0</v>
      </c>
      <c r="E143" s="99">
        <v>0</v>
      </c>
      <c r="F143" s="99">
        <v>0</v>
      </c>
      <c r="G143" s="99">
        <v>0</v>
      </c>
      <c r="H143" s="99">
        <v>0</v>
      </c>
      <c r="I143" s="99">
        <v>36000</v>
      </c>
      <c r="J143" s="99">
        <v>0</v>
      </c>
      <c r="K143" s="99">
        <v>0</v>
      </c>
      <c r="L143" s="204" t="s">
        <v>210</v>
      </c>
    </row>
    <row r="144" spans="1:12" ht="63.75">
      <c r="A144" s="97"/>
      <c r="B144" s="72" t="s">
        <v>1567</v>
      </c>
      <c r="C144" s="99"/>
      <c r="D144" s="99"/>
      <c r="E144" s="99"/>
      <c r="F144" s="99"/>
      <c r="G144" s="99"/>
      <c r="H144" s="99"/>
      <c r="I144" s="99"/>
      <c r="J144" s="99"/>
      <c r="K144" s="99"/>
      <c r="L144" s="204"/>
    </row>
    <row r="145" spans="1:12" ht="63.75" customHeight="1">
      <c r="A145" s="97" t="s">
        <v>1568</v>
      </c>
      <c r="B145" s="72" t="s">
        <v>1569</v>
      </c>
      <c r="C145" s="99">
        <v>36000</v>
      </c>
      <c r="D145" s="99">
        <v>0</v>
      </c>
      <c r="E145" s="99">
        <v>0</v>
      </c>
      <c r="F145" s="99">
        <v>0</v>
      </c>
      <c r="G145" s="99">
        <v>0</v>
      </c>
      <c r="H145" s="99">
        <v>0</v>
      </c>
      <c r="I145" s="99">
        <v>36000</v>
      </c>
      <c r="J145" s="99">
        <v>0</v>
      </c>
      <c r="K145" s="99">
        <v>0</v>
      </c>
      <c r="L145" s="204" t="s">
        <v>210</v>
      </c>
    </row>
    <row r="146" spans="1:12" ht="76.5" customHeight="1">
      <c r="A146" s="97"/>
      <c r="B146" s="72" t="s">
        <v>2265</v>
      </c>
      <c r="C146" s="99">
        <v>264500</v>
      </c>
      <c r="D146" s="99">
        <v>0</v>
      </c>
      <c r="E146" s="99">
        <v>0</v>
      </c>
      <c r="F146" s="99">
        <v>0</v>
      </c>
      <c r="G146" s="99">
        <v>0</v>
      </c>
      <c r="H146" s="99">
        <v>0</v>
      </c>
      <c r="I146" s="99">
        <v>264500</v>
      </c>
      <c r="J146" s="99">
        <v>0</v>
      </c>
      <c r="K146" s="99">
        <v>0</v>
      </c>
      <c r="L146" s="204" t="s">
        <v>210</v>
      </c>
    </row>
    <row r="147" spans="1:12" ht="76.5">
      <c r="A147" s="97"/>
      <c r="B147" s="72" t="s">
        <v>2262</v>
      </c>
      <c r="C147" s="99"/>
      <c r="D147" s="99"/>
      <c r="E147" s="99"/>
      <c r="F147" s="99"/>
      <c r="G147" s="99"/>
      <c r="H147" s="99"/>
      <c r="I147" s="99"/>
      <c r="J147" s="99"/>
      <c r="K147" s="99"/>
      <c r="L147" s="204"/>
    </row>
    <row r="148" spans="1:12" ht="76.5">
      <c r="A148" s="97" t="s">
        <v>1570</v>
      </c>
      <c r="B148" s="72" t="s">
        <v>2266</v>
      </c>
      <c r="C148" s="99">
        <v>229000</v>
      </c>
      <c r="D148" s="99">
        <v>0</v>
      </c>
      <c r="E148" s="99">
        <v>0</v>
      </c>
      <c r="F148" s="99">
        <v>0</v>
      </c>
      <c r="G148" s="99">
        <v>0</v>
      </c>
      <c r="H148" s="99">
        <v>0</v>
      </c>
      <c r="I148" s="99">
        <v>229000</v>
      </c>
      <c r="J148" s="99">
        <v>0</v>
      </c>
      <c r="K148" s="99">
        <v>0</v>
      </c>
      <c r="L148" s="204" t="s">
        <v>210</v>
      </c>
    </row>
    <row r="149" spans="1:12" ht="63.75">
      <c r="A149" s="97"/>
      <c r="B149" s="72" t="s">
        <v>1567</v>
      </c>
      <c r="C149" s="99"/>
      <c r="D149" s="99"/>
      <c r="E149" s="99"/>
      <c r="F149" s="99"/>
      <c r="G149" s="99"/>
      <c r="H149" s="99"/>
      <c r="I149" s="99"/>
      <c r="J149" s="99"/>
      <c r="K149" s="99"/>
      <c r="L149" s="204"/>
    </row>
    <row r="150" spans="1:12" ht="102">
      <c r="A150" s="97" t="s">
        <v>1571</v>
      </c>
      <c r="B150" s="72" t="s">
        <v>1572</v>
      </c>
      <c r="C150" s="99">
        <v>35500</v>
      </c>
      <c r="D150" s="99">
        <v>0</v>
      </c>
      <c r="E150" s="99">
        <v>0</v>
      </c>
      <c r="F150" s="99">
        <v>0</v>
      </c>
      <c r="G150" s="99">
        <v>0</v>
      </c>
      <c r="H150" s="99">
        <v>0</v>
      </c>
      <c r="I150" s="99">
        <v>35500</v>
      </c>
      <c r="J150" s="99">
        <v>0</v>
      </c>
      <c r="K150" s="99">
        <v>0</v>
      </c>
      <c r="L150" s="204" t="s">
        <v>210</v>
      </c>
    </row>
    <row r="151" spans="1:12" ht="51">
      <c r="A151" s="97"/>
      <c r="B151" s="72" t="s">
        <v>2267</v>
      </c>
      <c r="C151" s="99">
        <v>3013700</v>
      </c>
      <c r="D151" s="99">
        <v>0</v>
      </c>
      <c r="E151" s="99">
        <v>0</v>
      </c>
      <c r="F151" s="99">
        <v>0</v>
      </c>
      <c r="G151" s="99">
        <v>0</v>
      </c>
      <c r="H151" s="99">
        <v>0</v>
      </c>
      <c r="I151" s="99">
        <v>3013700</v>
      </c>
      <c r="J151" s="99">
        <v>0</v>
      </c>
      <c r="K151" s="99">
        <v>0</v>
      </c>
      <c r="L151" s="204" t="s">
        <v>210</v>
      </c>
    </row>
    <row r="152" spans="1:12" ht="76.5">
      <c r="A152" s="97"/>
      <c r="B152" s="72" t="s">
        <v>2262</v>
      </c>
      <c r="C152" s="99"/>
      <c r="D152" s="99"/>
      <c r="E152" s="99"/>
      <c r="F152" s="99"/>
      <c r="G152" s="99"/>
      <c r="H152" s="99"/>
      <c r="I152" s="99"/>
      <c r="J152" s="99"/>
      <c r="K152" s="99"/>
      <c r="L152" s="204"/>
    </row>
    <row r="153" spans="1:12" ht="76.5">
      <c r="A153" s="97" t="s">
        <v>1573</v>
      </c>
      <c r="B153" s="72" t="s">
        <v>2268</v>
      </c>
      <c r="C153" s="99">
        <v>500000</v>
      </c>
      <c r="D153" s="99">
        <v>0</v>
      </c>
      <c r="E153" s="99">
        <v>0</v>
      </c>
      <c r="F153" s="99">
        <v>0</v>
      </c>
      <c r="G153" s="99">
        <v>0</v>
      </c>
      <c r="H153" s="99">
        <v>0</v>
      </c>
      <c r="I153" s="99">
        <v>500000</v>
      </c>
      <c r="J153" s="99">
        <v>0</v>
      </c>
      <c r="K153" s="99">
        <v>0</v>
      </c>
      <c r="L153" s="204" t="s">
        <v>210</v>
      </c>
    </row>
    <row r="154" spans="1:12" ht="76.5">
      <c r="A154" s="97" t="s">
        <v>1574</v>
      </c>
      <c r="B154" s="72" t="s">
        <v>2269</v>
      </c>
      <c r="C154" s="99">
        <v>500000</v>
      </c>
      <c r="D154" s="99">
        <v>0</v>
      </c>
      <c r="E154" s="99">
        <v>0</v>
      </c>
      <c r="F154" s="99">
        <v>0</v>
      </c>
      <c r="G154" s="99">
        <v>0</v>
      </c>
      <c r="H154" s="99">
        <v>0</v>
      </c>
      <c r="I154" s="99">
        <v>500000</v>
      </c>
      <c r="J154" s="99">
        <v>0</v>
      </c>
      <c r="K154" s="99">
        <v>0</v>
      </c>
      <c r="L154" s="204" t="s">
        <v>210</v>
      </c>
    </row>
    <row r="155" spans="1:12" ht="76.5">
      <c r="A155" s="97" t="s">
        <v>1575</v>
      </c>
      <c r="B155" s="72" t="s">
        <v>2270</v>
      </c>
      <c r="C155" s="99">
        <v>500000</v>
      </c>
      <c r="D155" s="99">
        <v>0</v>
      </c>
      <c r="E155" s="99">
        <v>0</v>
      </c>
      <c r="F155" s="99">
        <v>0</v>
      </c>
      <c r="G155" s="99">
        <v>0</v>
      </c>
      <c r="H155" s="99">
        <v>0</v>
      </c>
      <c r="I155" s="99">
        <v>500000</v>
      </c>
      <c r="J155" s="99">
        <v>0</v>
      </c>
      <c r="K155" s="99">
        <v>0</v>
      </c>
      <c r="L155" s="204" t="s">
        <v>210</v>
      </c>
    </row>
    <row r="156" spans="1:12" ht="76.5">
      <c r="A156" s="97" t="s">
        <v>1576</v>
      </c>
      <c r="B156" s="72" t="s">
        <v>2271</v>
      </c>
      <c r="C156" s="99">
        <v>500000</v>
      </c>
      <c r="D156" s="99">
        <v>0</v>
      </c>
      <c r="E156" s="99">
        <v>0</v>
      </c>
      <c r="F156" s="99">
        <v>0</v>
      </c>
      <c r="G156" s="99">
        <v>0</v>
      </c>
      <c r="H156" s="99">
        <v>0</v>
      </c>
      <c r="I156" s="99">
        <v>500000</v>
      </c>
      <c r="J156" s="99">
        <v>0</v>
      </c>
      <c r="K156" s="99">
        <v>0</v>
      </c>
      <c r="L156" s="204" t="s">
        <v>210</v>
      </c>
    </row>
    <row r="157" spans="1:12" ht="76.5" customHeight="1">
      <c r="A157" s="97" t="s">
        <v>1577</v>
      </c>
      <c r="B157" s="72" t="s">
        <v>2272</v>
      </c>
      <c r="C157" s="99">
        <v>500000</v>
      </c>
      <c r="D157" s="99">
        <v>0</v>
      </c>
      <c r="E157" s="99">
        <v>0</v>
      </c>
      <c r="F157" s="99">
        <v>0</v>
      </c>
      <c r="G157" s="99">
        <v>0</v>
      </c>
      <c r="H157" s="99">
        <v>0</v>
      </c>
      <c r="I157" s="99">
        <v>500000</v>
      </c>
      <c r="J157" s="99">
        <v>0</v>
      </c>
      <c r="K157" s="99">
        <v>0</v>
      </c>
      <c r="L157" s="204" t="s">
        <v>210</v>
      </c>
    </row>
    <row r="158" spans="1:12" ht="102">
      <c r="A158" s="97" t="s">
        <v>1578</v>
      </c>
      <c r="B158" s="72" t="s">
        <v>2273</v>
      </c>
      <c r="C158" s="99">
        <v>500000</v>
      </c>
      <c r="D158" s="99">
        <v>0</v>
      </c>
      <c r="E158" s="99">
        <v>0</v>
      </c>
      <c r="F158" s="99">
        <v>0</v>
      </c>
      <c r="G158" s="99">
        <v>0</v>
      </c>
      <c r="H158" s="99">
        <v>0</v>
      </c>
      <c r="I158" s="99">
        <v>500000</v>
      </c>
      <c r="J158" s="99">
        <v>0</v>
      </c>
      <c r="K158" s="99">
        <v>0</v>
      </c>
      <c r="L158" s="204" t="s">
        <v>210</v>
      </c>
    </row>
    <row r="159" spans="1:12" ht="63.75">
      <c r="A159" s="97"/>
      <c r="B159" s="72" t="s">
        <v>1567</v>
      </c>
      <c r="C159" s="99"/>
      <c r="D159" s="99"/>
      <c r="E159" s="99"/>
      <c r="F159" s="99"/>
      <c r="G159" s="99"/>
      <c r="H159" s="99"/>
      <c r="I159" s="99"/>
      <c r="J159" s="99"/>
      <c r="K159" s="99"/>
      <c r="L159" s="204"/>
    </row>
    <row r="160" spans="1:12" ht="89.25">
      <c r="A160" s="97" t="s">
        <v>1579</v>
      </c>
      <c r="B160" s="72" t="s">
        <v>1580</v>
      </c>
      <c r="C160" s="99">
        <v>3175.6</v>
      </c>
      <c r="D160" s="99">
        <v>0</v>
      </c>
      <c r="E160" s="99">
        <v>0</v>
      </c>
      <c r="F160" s="99">
        <v>0</v>
      </c>
      <c r="G160" s="99">
        <v>0</v>
      </c>
      <c r="H160" s="99">
        <v>0</v>
      </c>
      <c r="I160" s="99">
        <v>3175.6</v>
      </c>
      <c r="J160" s="99">
        <v>0</v>
      </c>
      <c r="K160" s="99">
        <v>0</v>
      </c>
      <c r="L160" s="204" t="s">
        <v>210</v>
      </c>
    </row>
    <row r="161" spans="1:12" ht="76.5" customHeight="1">
      <c r="A161" s="97" t="s">
        <v>1581</v>
      </c>
      <c r="B161" s="72" t="s">
        <v>1582</v>
      </c>
      <c r="C161" s="99">
        <v>10524.4</v>
      </c>
      <c r="D161" s="99">
        <v>0</v>
      </c>
      <c r="E161" s="99">
        <v>0</v>
      </c>
      <c r="F161" s="99">
        <v>0</v>
      </c>
      <c r="G161" s="99">
        <v>0</v>
      </c>
      <c r="H161" s="99">
        <v>0</v>
      </c>
      <c r="I161" s="99">
        <v>10524.4</v>
      </c>
      <c r="J161" s="99">
        <v>0</v>
      </c>
      <c r="K161" s="99">
        <v>0</v>
      </c>
      <c r="L161" s="204" t="s">
        <v>210</v>
      </c>
    </row>
    <row r="162" spans="1:12" ht="191.25" customHeight="1">
      <c r="A162" s="97"/>
      <c r="B162" s="72" t="s">
        <v>2274</v>
      </c>
      <c r="C162" s="99">
        <v>1769800</v>
      </c>
      <c r="D162" s="99">
        <v>0</v>
      </c>
      <c r="E162" s="99">
        <v>0</v>
      </c>
      <c r="F162" s="99">
        <v>0</v>
      </c>
      <c r="G162" s="99">
        <v>0</v>
      </c>
      <c r="H162" s="99">
        <v>0</v>
      </c>
      <c r="I162" s="99">
        <v>1769800</v>
      </c>
      <c r="J162" s="99">
        <v>0</v>
      </c>
      <c r="K162" s="99">
        <v>0</v>
      </c>
      <c r="L162" s="204" t="s">
        <v>210</v>
      </c>
    </row>
    <row r="163" spans="1:12" ht="76.5">
      <c r="A163" s="97"/>
      <c r="B163" s="72" t="s">
        <v>2262</v>
      </c>
      <c r="C163" s="99"/>
      <c r="D163" s="99"/>
      <c r="E163" s="99"/>
      <c r="F163" s="99"/>
      <c r="G163" s="99"/>
      <c r="H163" s="99"/>
      <c r="I163" s="99"/>
      <c r="J163" s="99"/>
      <c r="K163" s="99"/>
      <c r="L163" s="204"/>
    </row>
    <row r="164" spans="1:12" ht="114.75">
      <c r="A164" s="97" t="s">
        <v>1583</v>
      </c>
      <c r="B164" s="72" t="s">
        <v>2275</v>
      </c>
      <c r="C164" s="99">
        <v>400000</v>
      </c>
      <c r="D164" s="99">
        <v>0</v>
      </c>
      <c r="E164" s="99">
        <v>0</v>
      </c>
      <c r="F164" s="99">
        <v>0</v>
      </c>
      <c r="G164" s="99">
        <v>0</v>
      </c>
      <c r="H164" s="99">
        <v>0</v>
      </c>
      <c r="I164" s="99">
        <v>400000</v>
      </c>
      <c r="J164" s="99">
        <v>0</v>
      </c>
      <c r="K164" s="99">
        <v>0</v>
      </c>
      <c r="L164" s="204" t="s">
        <v>210</v>
      </c>
    </row>
    <row r="165" spans="1:12" ht="102">
      <c r="A165" s="97" t="s">
        <v>1584</v>
      </c>
      <c r="B165" s="72" t="s">
        <v>2276</v>
      </c>
      <c r="C165" s="99">
        <v>300000</v>
      </c>
      <c r="D165" s="99">
        <v>0</v>
      </c>
      <c r="E165" s="99">
        <v>0</v>
      </c>
      <c r="F165" s="99">
        <v>0</v>
      </c>
      <c r="G165" s="99">
        <v>0</v>
      </c>
      <c r="H165" s="99">
        <v>0</v>
      </c>
      <c r="I165" s="99">
        <v>300000</v>
      </c>
      <c r="J165" s="99">
        <v>0</v>
      </c>
      <c r="K165" s="99">
        <v>0</v>
      </c>
      <c r="L165" s="204" t="s">
        <v>210</v>
      </c>
    </row>
    <row r="166" spans="1:12" ht="89.25">
      <c r="A166" s="97" t="s">
        <v>1585</v>
      </c>
      <c r="B166" s="72" t="s">
        <v>2277</v>
      </c>
      <c r="C166" s="99">
        <v>300000</v>
      </c>
      <c r="D166" s="99">
        <v>0</v>
      </c>
      <c r="E166" s="99">
        <v>0</v>
      </c>
      <c r="F166" s="99">
        <v>0</v>
      </c>
      <c r="G166" s="99">
        <v>0</v>
      </c>
      <c r="H166" s="99">
        <v>0</v>
      </c>
      <c r="I166" s="99">
        <v>300000</v>
      </c>
      <c r="J166" s="99">
        <v>0</v>
      </c>
      <c r="K166" s="99">
        <v>0</v>
      </c>
      <c r="L166" s="204" t="s">
        <v>210</v>
      </c>
    </row>
    <row r="167" spans="1:12" ht="76.5" customHeight="1">
      <c r="A167" s="97" t="s">
        <v>1586</v>
      </c>
      <c r="B167" s="72" t="s">
        <v>2278</v>
      </c>
      <c r="C167" s="99">
        <v>765000</v>
      </c>
      <c r="D167" s="99">
        <v>0</v>
      </c>
      <c r="E167" s="99">
        <v>0</v>
      </c>
      <c r="F167" s="99">
        <v>0</v>
      </c>
      <c r="G167" s="99">
        <v>0</v>
      </c>
      <c r="H167" s="99">
        <v>0</v>
      </c>
      <c r="I167" s="99">
        <v>765000</v>
      </c>
      <c r="J167" s="99">
        <v>0</v>
      </c>
      <c r="K167" s="99">
        <v>0</v>
      </c>
      <c r="L167" s="204" t="s">
        <v>210</v>
      </c>
    </row>
    <row r="168" spans="1:12" ht="63.75">
      <c r="A168" s="97"/>
      <c r="B168" s="72" t="s">
        <v>1567</v>
      </c>
      <c r="C168" s="99"/>
      <c r="D168" s="99"/>
      <c r="E168" s="99"/>
      <c r="F168" s="99"/>
      <c r="G168" s="99"/>
      <c r="H168" s="99"/>
      <c r="I168" s="99"/>
      <c r="J168" s="99"/>
      <c r="K168" s="99"/>
      <c r="L168" s="204"/>
    </row>
    <row r="169" spans="1:12" ht="89.25">
      <c r="A169" s="97" t="s">
        <v>1587</v>
      </c>
      <c r="B169" s="72" t="s">
        <v>1588</v>
      </c>
      <c r="C169" s="99">
        <v>4800</v>
      </c>
      <c r="D169" s="99">
        <v>0</v>
      </c>
      <c r="E169" s="99">
        <v>0</v>
      </c>
      <c r="F169" s="99">
        <v>0</v>
      </c>
      <c r="G169" s="99">
        <v>0</v>
      </c>
      <c r="H169" s="99">
        <v>0</v>
      </c>
      <c r="I169" s="99">
        <v>4800</v>
      </c>
      <c r="J169" s="99">
        <v>0</v>
      </c>
      <c r="K169" s="99">
        <v>0</v>
      </c>
      <c r="L169" s="204" t="s">
        <v>210</v>
      </c>
    </row>
    <row r="170" spans="1:12" ht="51">
      <c r="A170" s="97"/>
      <c r="B170" s="72" t="s">
        <v>2279</v>
      </c>
      <c r="C170" s="99">
        <v>3363000</v>
      </c>
      <c r="D170" s="99">
        <v>698404.1259999999</v>
      </c>
      <c r="E170" s="99">
        <v>0</v>
      </c>
      <c r="F170" s="99">
        <v>0</v>
      </c>
      <c r="G170" s="99">
        <v>0</v>
      </c>
      <c r="H170" s="99">
        <v>0</v>
      </c>
      <c r="I170" s="99">
        <v>3363000</v>
      </c>
      <c r="J170" s="99">
        <v>698404.1259999999</v>
      </c>
      <c r="K170" s="99">
        <v>698404.127</v>
      </c>
      <c r="L170" s="204" t="s">
        <v>225</v>
      </c>
    </row>
    <row r="171" spans="1:12" ht="63.75">
      <c r="A171" s="97"/>
      <c r="B171" s="72" t="s">
        <v>2280</v>
      </c>
      <c r="C171" s="99"/>
      <c r="D171" s="99"/>
      <c r="E171" s="99"/>
      <c r="F171" s="99"/>
      <c r="G171" s="99"/>
      <c r="H171" s="99"/>
      <c r="I171" s="99"/>
      <c r="J171" s="99"/>
      <c r="K171" s="99"/>
      <c r="L171" s="204"/>
    </row>
    <row r="172" spans="1:12" ht="76.5">
      <c r="A172" s="97" t="s">
        <v>1589</v>
      </c>
      <c r="B172" s="72" t="s">
        <v>2281</v>
      </c>
      <c r="C172" s="99">
        <v>500000</v>
      </c>
      <c r="D172" s="99">
        <v>411457.515</v>
      </c>
      <c r="E172" s="99">
        <v>0</v>
      </c>
      <c r="F172" s="99">
        <v>0</v>
      </c>
      <c r="G172" s="99">
        <v>0</v>
      </c>
      <c r="H172" s="99">
        <v>0</v>
      </c>
      <c r="I172" s="99">
        <v>500000</v>
      </c>
      <c r="J172" s="99">
        <v>411457.515</v>
      </c>
      <c r="K172" s="99">
        <v>411457.516</v>
      </c>
      <c r="L172" s="204" t="s">
        <v>226</v>
      </c>
    </row>
    <row r="173" spans="1:12" ht="63.75">
      <c r="A173" s="97" t="s">
        <v>1590</v>
      </c>
      <c r="B173" s="72" t="s">
        <v>2282</v>
      </c>
      <c r="C173" s="99">
        <v>300000</v>
      </c>
      <c r="D173" s="99">
        <v>286946.611</v>
      </c>
      <c r="E173" s="99">
        <v>0</v>
      </c>
      <c r="F173" s="99">
        <v>0</v>
      </c>
      <c r="G173" s="99">
        <v>0</v>
      </c>
      <c r="H173" s="99">
        <v>0</v>
      </c>
      <c r="I173" s="99">
        <v>300000</v>
      </c>
      <c r="J173" s="99">
        <v>286946.611</v>
      </c>
      <c r="K173" s="99">
        <v>286946.611</v>
      </c>
      <c r="L173" s="204" t="s">
        <v>227</v>
      </c>
    </row>
    <row r="174" spans="1:12" ht="63.75">
      <c r="A174" s="97" t="s">
        <v>1591</v>
      </c>
      <c r="B174" s="72" t="s">
        <v>2283</v>
      </c>
      <c r="C174" s="99">
        <v>200000</v>
      </c>
      <c r="D174" s="99">
        <v>0</v>
      </c>
      <c r="E174" s="99">
        <v>0</v>
      </c>
      <c r="F174" s="99">
        <v>0</v>
      </c>
      <c r="G174" s="99">
        <v>0</v>
      </c>
      <c r="H174" s="99">
        <v>0</v>
      </c>
      <c r="I174" s="99">
        <v>200000</v>
      </c>
      <c r="J174" s="99">
        <v>0</v>
      </c>
      <c r="K174" s="99">
        <v>0</v>
      </c>
      <c r="L174" s="204" t="s">
        <v>210</v>
      </c>
    </row>
    <row r="175" spans="1:12" ht="89.25" customHeight="1">
      <c r="A175" s="97"/>
      <c r="B175" s="72" t="s">
        <v>2284</v>
      </c>
      <c r="C175" s="99"/>
      <c r="D175" s="99"/>
      <c r="E175" s="99"/>
      <c r="F175" s="99"/>
      <c r="G175" s="99"/>
      <c r="H175" s="99"/>
      <c r="I175" s="99"/>
      <c r="J175" s="99"/>
      <c r="K175" s="99"/>
      <c r="L175" s="204"/>
    </row>
    <row r="176" spans="1:12" ht="76.5" customHeight="1">
      <c r="A176" s="97" t="s">
        <v>1592</v>
      </c>
      <c r="B176" s="72" t="s">
        <v>2285</v>
      </c>
      <c r="C176" s="99">
        <v>2300000</v>
      </c>
      <c r="D176" s="99">
        <v>0</v>
      </c>
      <c r="E176" s="99">
        <v>0</v>
      </c>
      <c r="F176" s="99">
        <v>0</v>
      </c>
      <c r="G176" s="99">
        <v>0</v>
      </c>
      <c r="H176" s="99">
        <v>0</v>
      </c>
      <c r="I176" s="99">
        <v>2300000</v>
      </c>
      <c r="J176" s="99">
        <v>0</v>
      </c>
      <c r="K176" s="99">
        <v>0</v>
      </c>
      <c r="L176" s="204" t="s">
        <v>210</v>
      </c>
    </row>
    <row r="177" spans="1:12" ht="76.5">
      <c r="A177" s="97"/>
      <c r="B177" s="72" t="s">
        <v>1593</v>
      </c>
      <c r="C177" s="99"/>
      <c r="D177" s="99"/>
      <c r="E177" s="99"/>
      <c r="F177" s="99"/>
      <c r="G177" s="99"/>
      <c r="H177" s="99"/>
      <c r="I177" s="99"/>
      <c r="J177" s="99"/>
      <c r="K177" s="99"/>
      <c r="L177" s="204"/>
    </row>
    <row r="178" spans="1:12" ht="63.75">
      <c r="A178" s="97" t="s">
        <v>1594</v>
      </c>
      <c r="B178" s="72" t="s">
        <v>1595</v>
      </c>
      <c r="C178" s="99">
        <v>63000</v>
      </c>
      <c r="D178" s="99">
        <v>0</v>
      </c>
      <c r="E178" s="99">
        <v>0</v>
      </c>
      <c r="F178" s="99">
        <v>0</v>
      </c>
      <c r="G178" s="99">
        <v>0</v>
      </c>
      <c r="H178" s="99">
        <v>0</v>
      </c>
      <c r="I178" s="99">
        <v>63000</v>
      </c>
      <c r="J178" s="99">
        <v>0</v>
      </c>
      <c r="K178" s="99">
        <v>0</v>
      </c>
      <c r="L178" s="204" t="s">
        <v>210</v>
      </c>
    </row>
    <row r="179" spans="1:12" ht="51">
      <c r="A179" s="97"/>
      <c r="B179" s="72" t="s">
        <v>2286</v>
      </c>
      <c r="C179" s="99">
        <v>3980586.9</v>
      </c>
      <c r="D179" s="99">
        <v>1998152.891</v>
      </c>
      <c r="E179" s="99">
        <v>0</v>
      </c>
      <c r="F179" s="99">
        <v>0</v>
      </c>
      <c r="G179" s="99">
        <v>0</v>
      </c>
      <c r="H179" s="99">
        <v>0</v>
      </c>
      <c r="I179" s="99">
        <v>3980586.9</v>
      </c>
      <c r="J179" s="99">
        <v>1998152.891</v>
      </c>
      <c r="K179" s="99">
        <v>2000068.5950000002</v>
      </c>
      <c r="L179" s="204" t="s">
        <v>228</v>
      </c>
    </row>
    <row r="180" spans="1:12" ht="76.5">
      <c r="A180" s="97"/>
      <c r="B180" s="72" t="s">
        <v>2287</v>
      </c>
      <c r="C180" s="99"/>
      <c r="D180" s="99"/>
      <c r="E180" s="99"/>
      <c r="F180" s="99"/>
      <c r="G180" s="99"/>
      <c r="H180" s="99"/>
      <c r="I180" s="99"/>
      <c r="J180" s="99"/>
      <c r="K180" s="99"/>
      <c r="L180" s="204"/>
    </row>
    <row r="181" spans="1:12" ht="153">
      <c r="A181" s="97" t="s">
        <v>1596</v>
      </c>
      <c r="B181" s="72" t="s">
        <v>2288</v>
      </c>
      <c r="C181" s="99">
        <v>800000</v>
      </c>
      <c r="D181" s="99">
        <v>491482.634</v>
      </c>
      <c r="E181" s="99">
        <v>0</v>
      </c>
      <c r="F181" s="99">
        <v>0</v>
      </c>
      <c r="G181" s="99">
        <v>0</v>
      </c>
      <c r="H181" s="99">
        <v>0</v>
      </c>
      <c r="I181" s="99">
        <v>800000</v>
      </c>
      <c r="J181" s="99">
        <v>491482.634</v>
      </c>
      <c r="K181" s="99">
        <v>493398.321</v>
      </c>
      <c r="L181" s="204" t="s">
        <v>229</v>
      </c>
    </row>
    <row r="182" spans="1:12" ht="76.5">
      <c r="A182" s="97"/>
      <c r="B182" s="72" t="s">
        <v>2289</v>
      </c>
      <c r="C182" s="99"/>
      <c r="D182" s="99"/>
      <c r="E182" s="99"/>
      <c r="F182" s="99"/>
      <c r="G182" s="99"/>
      <c r="H182" s="99"/>
      <c r="I182" s="99"/>
      <c r="J182" s="99"/>
      <c r="K182" s="99"/>
      <c r="L182" s="204"/>
    </row>
    <row r="183" spans="1:12" ht="153">
      <c r="A183" s="97" t="s">
        <v>1597</v>
      </c>
      <c r="B183" s="72" t="s">
        <v>2290</v>
      </c>
      <c r="C183" s="99">
        <v>1824397.4</v>
      </c>
      <c r="D183" s="99">
        <v>700606.754</v>
      </c>
      <c r="E183" s="99">
        <v>0</v>
      </c>
      <c r="F183" s="99">
        <v>0</v>
      </c>
      <c r="G183" s="99">
        <v>0</v>
      </c>
      <c r="H183" s="99">
        <v>0</v>
      </c>
      <c r="I183" s="99">
        <v>1824397.4</v>
      </c>
      <c r="J183" s="99">
        <v>700606.754</v>
      </c>
      <c r="K183" s="99">
        <v>700606.8</v>
      </c>
      <c r="L183" s="204" t="s">
        <v>230</v>
      </c>
    </row>
    <row r="184" spans="1:12" ht="153">
      <c r="A184" s="97" t="s">
        <v>1598</v>
      </c>
      <c r="B184" s="72" t="s">
        <v>2291</v>
      </c>
      <c r="C184" s="99">
        <v>1300000</v>
      </c>
      <c r="D184" s="99">
        <v>805384.029</v>
      </c>
      <c r="E184" s="99">
        <v>0</v>
      </c>
      <c r="F184" s="99">
        <v>0</v>
      </c>
      <c r="G184" s="99">
        <v>0</v>
      </c>
      <c r="H184" s="99">
        <v>0</v>
      </c>
      <c r="I184" s="99">
        <v>1300000</v>
      </c>
      <c r="J184" s="99">
        <v>805384.029</v>
      </c>
      <c r="K184" s="99">
        <v>805384</v>
      </c>
      <c r="L184" s="204" t="s">
        <v>231</v>
      </c>
    </row>
    <row r="185" spans="1:12" ht="114.75">
      <c r="A185" s="97" t="s">
        <v>1599</v>
      </c>
      <c r="B185" s="72" t="s">
        <v>2292</v>
      </c>
      <c r="C185" s="99">
        <v>43684</v>
      </c>
      <c r="D185" s="99">
        <v>238.681</v>
      </c>
      <c r="E185" s="99">
        <v>0</v>
      </c>
      <c r="F185" s="99">
        <v>0</v>
      </c>
      <c r="G185" s="99">
        <v>0</v>
      </c>
      <c r="H185" s="99">
        <v>0</v>
      </c>
      <c r="I185" s="99">
        <v>43684</v>
      </c>
      <c r="J185" s="99">
        <v>238.681</v>
      </c>
      <c r="K185" s="99">
        <v>238.681</v>
      </c>
      <c r="L185" s="204" t="s">
        <v>232</v>
      </c>
    </row>
    <row r="186" spans="1:12" ht="76.5">
      <c r="A186" s="97"/>
      <c r="B186" s="72" t="s">
        <v>2287</v>
      </c>
      <c r="C186" s="99"/>
      <c r="D186" s="99"/>
      <c r="E186" s="99"/>
      <c r="F186" s="99"/>
      <c r="G186" s="99"/>
      <c r="H186" s="99"/>
      <c r="I186" s="99"/>
      <c r="J186" s="99"/>
      <c r="K186" s="99"/>
      <c r="L186" s="204"/>
    </row>
    <row r="187" spans="1:12" ht="114.75">
      <c r="A187" s="97" t="s">
        <v>1600</v>
      </c>
      <c r="B187" s="72" t="s">
        <v>2293</v>
      </c>
      <c r="C187" s="99">
        <v>12505.5</v>
      </c>
      <c r="D187" s="99">
        <v>440.793</v>
      </c>
      <c r="E187" s="99">
        <v>0</v>
      </c>
      <c r="F187" s="99">
        <v>0</v>
      </c>
      <c r="G187" s="99">
        <v>0</v>
      </c>
      <c r="H187" s="99">
        <v>0</v>
      </c>
      <c r="I187" s="99">
        <v>12505.5</v>
      </c>
      <c r="J187" s="99">
        <v>440.793</v>
      </c>
      <c r="K187" s="99">
        <v>440.793</v>
      </c>
      <c r="L187" s="204" t="s">
        <v>233</v>
      </c>
    </row>
    <row r="188" spans="1:12" ht="51">
      <c r="A188" s="97"/>
      <c r="B188" s="72" t="s">
        <v>2294</v>
      </c>
      <c r="C188" s="99">
        <v>1616505.9</v>
      </c>
      <c r="D188" s="99">
        <v>0</v>
      </c>
      <c r="E188" s="99">
        <v>0</v>
      </c>
      <c r="F188" s="99">
        <v>0</v>
      </c>
      <c r="G188" s="99">
        <v>0</v>
      </c>
      <c r="H188" s="99">
        <v>0</v>
      </c>
      <c r="I188" s="99">
        <v>1616505.9</v>
      </c>
      <c r="J188" s="99">
        <v>0</v>
      </c>
      <c r="K188" s="99">
        <v>0</v>
      </c>
      <c r="L188" s="204" t="s">
        <v>210</v>
      </c>
    </row>
    <row r="189" spans="1:12" ht="76.5">
      <c r="A189" s="97"/>
      <c r="B189" s="72" t="s">
        <v>2289</v>
      </c>
      <c r="C189" s="99"/>
      <c r="D189" s="99"/>
      <c r="E189" s="99"/>
      <c r="F189" s="99"/>
      <c r="G189" s="99"/>
      <c r="H189" s="99"/>
      <c r="I189" s="99"/>
      <c r="J189" s="99"/>
      <c r="K189" s="99"/>
      <c r="L189" s="204"/>
    </row>
    <row r="190" spans="1:12" ht="114.75">
      <c r="A190" s="97" t="s">
        <v>1601</v>
      </c>
      <c r="B190" s="72" t="s">
        <v>2295</v>
      </c>
      <c r="C190" s="99">
        <v>1591505.9</v>
      </c>
      <c r="D190" s="99">
        <v>0</v>
      </c>
      <c r="E190" s="99">
        <v>0</v>
      </c>
      <c r="F190" s="99">
        <v>0</v>
      </c>
      <c r="G190" s="99">
        <v>0</v>
      </c>
      <c r="H190" s="99">
        <v>0</v>
      </c>
      <c r="I190" s="99">
        <v>1591505.9</v>
      </c>
      <c r="J190" s="99">
        <v>0</v>
      </c>
      <c r="K190" s="99">
        <v>0</v>
      </c>
      <c r="L190" s="204" t="s">
        <v>210</v>
      </c>
    </row>
    <row r="191" spans="1:12" ht="76.5">
      <c r="A191" s="97"/>
      <c r="B191" s="72" t="s">
        <v>1602</v>
      </c>
      <c r="C191" s="99"/>
      <c r="D191" s="99"/>
      <c r="E191" s="99"/>
      <c r="F191" s="99"/>
      <c r="G191" s="99"/>
      <c r="H191" s="99"/>
      <c r="I191" s="99"/>
      <c r="J191" s="99"/>
      <c r="K191" s="99"/>
      <c r="L191" s="204"/>
    </row>
    <row r="192" spans="1:12" ht="63.75">
      <c r="A192" s="97" t="s">
        <v>1603</v>
      </c>
      <c r="B192" s="72" t="s">
        <v>1604</v>
      </c>
      <c r="C192" s="99">
        <v>25000</v>
      </c>
      <c r="D192" s="99">
        <v>0</v>
      </c>
      <c r="E192" s="99">
        <v>0</v>
      </c>
      <c r="F192" s="99">
        <v>0</v>
      </c>
      <c r="G192" s="99">
        <v>0</v>
      </c>
      <c r="H192" s="99">
        <v>0</v>
      </c>
      <c r="I192" s="99">
        <v>25000</v>
      </c>
      <c r="J192" s="99">
        <v>0</v>
      </c>
      <c r="K192" s="99">
        <v>0</v>
      </c>
      <c r="L192" s="204" t="s">
        <v>210</v>
      </c>
    </row>
    <row r="193" spans="1:12" ht="51" customHeight="1">
      <c r="A193" s="97"/>
      <c r="B193" s="72" t="s">
        <v>2296</v>
      </c>
      <c r="C193" s="99">
        <v>10000</v>
      </c>
      <c r="D193" s="99">
        <v>0</v>
      </c>
      <c r="E193" s="99">
        <v>0</v>
      </c>
      <c r="F193" s="99">
        <v>0</v>
      </c>
      <c r="G193" s="99">
        <v>0</v>
      </c>
      <c r="H193" s="99">
        <v>0</v>
      </c>
      <c r="I193" s="99">
        <v>10000</v>
      </c>
      <c r="J193" s="99">
        <v>0</v>
      </c>
      <c r="K193" s="99">
        <v>0</v>
      </c>
      <c r="L193" s="204" t="s">
        <v>210</v>
      </c>
    </row>
    <row r="194" spans="1:12" ht="63.75">
      <c r="A194" s="97"/>
      <c r="B194" s="72" t="s">
        <v>1605</v>
      </c>
      <c r="C194" s="99"/>
      <c r="D194" s="99"/>
      <c r="E194" s="99"/>
      <c r="F194" s="99"/>
      <c r="G194" s="99"/>
      <c r="H194" s="99"/>
      <c r="I194" s="99"/>
      <c r="J194" s="99"/>
      <c r="K194" s="99"/>
      <c r="L194" s="204"/>
    </row>
    <row r="195" spans="1:12" ht="63.75">
      <c r="A195" s="97" t="s">
        <v>1606</v>
      </c>
      <c r="B195" s="72" t="s">
        <v>1607</v>
      </c>
      <c r="C195" s="99">
        <v>10000</v>
      </c>
      <c r="D195" s="99">
        <v>0</v>
      </c>
      <c r="E195" s="99">
        <v>0</v>
      </c>
      <c r="F195" s="99">
        <v>0</v>
      </c>
      <c r="G195" s="99">
        <v>0</v>
      </c>
      <c r="H195" s="99">
        <v>0</v>
      </c>
      <c r="I195" s="99">
        <v>10000</v>
      </c>
      <c r="J195" s="99">
        <v>0</v>
      </c>
      <c r="K195" s="99">
        <v>0</v>
      </c>
      <c r="L195" s="204" t="s">
        <v>210</v>
      </c>
    </row>
    <row r="196" spans="1:12" ht="89.25">
      <c r="A196" s="97"/>
      <c r="B196" s="72" t="s">
        <v>2297</v>
      </c>
      <c r="C196" s="99">
        <v>774093.3999999999</v>
      </c>
      <c r="D196" s="99">
        <v>325388.665</v>
      </c>
      <c r="E196" s="99">
        <v>0</v>
      </c>
      <c r="F196" s="99">
        <v>0</v>
      </c>
      <c r="G196" s="99">
        <v>0</v>
      </c>
      <c r="H196" s="99">
        <v>0</v>
      </c>
      <c r="I196" s="99">
        <v>774093.4</v>
      </c>
      <c r="J196" s="99">
        <v>325388.665</v>
      </c>
      <c r="K196" s="99">
        <v>327473.824</v>
      </c>
      <c r="L196" s="204" t="s">
        <v>234</v>
      </c>
    </row>
    <row r="197" spans="1:12" ht="51" customHeight="1">
      <c r="A197" s="97"/>
      <c r="B197" s="72" t="s">
        <v>2287</v>
      </c>
      <c r="C197" s="99"/>
      <c r="D197" s="99"/>
      <c r="E197" s="99"/>
      <c r="F197" s="99"/>
      <c r="G197" s="99"/>
      <c r="H197" s="99"/>
      <c r="I197" s="99"/>
      <c r="J197" s="99"/>
      <c r="K197" s="99"/>
      <c r="L197" s="204"/>
    </row>
    <row r="198" spans="1:12" ht="76.5" customHeight="1">
      <c r="A198" s="97" t="s">
        <v>1608</v>
      </c>
      <c r="B198" s="72" t="s">
        <v>2298</v>
      </c>
      <c r="C198" s="99">
        <v>454579.7</v>
      </c>
      <c r="D198" s="99">
        <v>97083.713</v>
      </c>
      <c r="E198" s="99">
        <v>0</v>
      </c>
      <c r="F198" s="99">
        <v>0</v>
      </c>
      <c r="G198" s="99">
        <v>0</v>
      </c>
      <c r="H198" s="99">
        <v>0</v>
      </c>
      <c r="I198" s="99">
        <v>454579.7</v>
      </c>
      <c r="J198" s="99">
        <v>97083.713</v>
      </c>
      <c r="K198" s="99">
        <v>97237.352</v>
      </c>
      <c r="L198" s="204" t="s">
        <v>235</v>
      </c>
    </row>
    <row r="199" spans="1:12" ht="165.75">
      <c r="A199" s="97" t="s">
        <v>1609</v>
      </c>
      <c r="B199" s="72" t="s">
        <v>1610</v>
      </c>
      <c r="C199" s="99">
        <v>254967</v>
      </c>
      <c r="D199" s="99">
        <v>228304.952</v>
      </c>
      <c r="E199" s="99">
        <v>0</v>
      </c>
      <c r="F199" s="99">
        <v>0</v>
      </c>
      <c r="G199" s="99">
        <v>0</v>
      </c>
      <c r="H199" s="99">
        <v>0</v>
      </c>
      <c r="I199" s="99">
        <v>254967</v>
      </c>
      <c r="J199" s="99">
        <v>228304.952</v>
      </c>
      <c r="K199" s="99">
        <v>230236.472</v>
      </c>
      <c r="L199" s="204" t="s">
        <v>236</v>
      </c>
    </row>
    <row r="200" spans="1:12" ht="25.5">
      <c r="A200" s="97"/>
      <c r="B200" s="72" t="s">
        <v>2299</v>
      </c>
      <c r="C200" s="99"/>
      <c r="D200" s="99"/>
      <c r="E200" s="99"/>
      <c r="F200" s="99"/>
      <c r="G200" s="99"/>
      <c r="H200" s="99"/>
      <c r="I200" s="99"/>
      <c r="J200" s="99"/>
      <c r="K200" s="99"/>
      <c r="L200" s="204"/>
    </row>
    <row r="201" spans="1:12" ht="76.5">
      <c r="A201" s="97"/>
      <c r="B201" s="72" t="s">
        <v>2287</v>
      </c>
      <c r="C201" s="99"/>
      <c r="D201" s="99"/>
      <c r="E201" s="99"/>
      <c r="F201" s="99"/>
      <c r="G201" s="99"/>
      <c r="H201" s="99"/>
      <c r="I201" s="99"/>
      <c r="J201" s="99"/>
      <c r="K201" s="99"/>
      <c r="L201" s="204"/>
    </row>
    <row r="202" spans="1:12" ht="89.25">
      <c r="A202" s="97" t="s">
        <v>1611</v>
      </c>
      <c r="B202" s="72" t="s">
        <v>2300</v>
      </c>
      <c r="C202" s="99">
        <v>25247.5</v>
      </c>
      <c r="D202" s="99">
        <v>0</v>
      </c>
      <c r="E202" s="99">
        <v>0</v>
      </c>
      <c r="F202" s="99">
        <v>0</v>
      </c>
      <c r="G202" s="99">
        <v>0</v>
      </c>
      <c r="H202" s="99">
        <v>0</v>
      </c>
      <c r="I202" s="99">
        <v>25247.5</v>
      </c>
      <c r="J202" s="99">
        <v>0</v>
      </c>
      <c r="K202" s="99">
        <v>0</v>
      </c>
      <c r="L202" s="204" t="s">
        <v>210</v>
      </c>
    </row>
    <row r="203" spans="1:12" ht="102">
      <c r="A203" s="97" t="s">
        <v>1612</v>
      </c>
      <c r="B203" s="72" t="s">
        <v>2301</v>
      </c>
      <c r="C203" s="99">
        <v>39299.2</v>
      </c>
      <c r="D203" s="99">
        <v>0</v>
      </c>
      <c r="E203" s="99">
        <v>0</v>
      </c>
      <c r="F203" s="99">
        <v>0</v>
      </c>
      <c r="G203" s="99">
        <v>0</v>
      </c>
      <c r="H203" s="99">
        <v>0</v>
      </c>
      <c r="I203" s="99">
        <v>39299.2</v>
      </c>
      <c r="J203" s="99">
        <v>0</v>
      </c>
      <c r="K203" s="99">
        <v>0</v>
      </c>
      <c r="L203" s="204" t="s">
        <v>210</v>
      </c>
    </row>
    <row r="204" spans="1:12" ht="51">
      <c r="A204" s="97"/>
      <c r="B204" s="72" t="s">
        <v>2302</v>
      </c>
      <c r="C204" s="99">
        <v>947700</v>
      </c>
      <c r="D204" s="99">
        <v>0</v>
      </c>
      <c r="E204" s="99">
        <v>0</v>
      </c>
      <c r="F204" s="99">
        <v>0</v>
      </c>
      <c r="G204" s="99">
        <v>0</v>
      </c>
      <c r="H204" s="99">
        <v>0</v>
      </c>
      <c r="I204" s="99">
        <v>947700</v>
      </c>
      <c r="J204" s="99">
        <v>0</v>
      </c>
      <c r="K204" s="99">
        <v>0</v>
      </c>
      <c r="L204" s="204" t="s">
        <v>210</v>
      </c>
    </row>
    <row r="205" spans="1:12" ht="76.5">
      <c r="A205" s="97"/>
      <c r="B205" s="72" t="s">
        <v>2289</v>
      </c>
      <c r="C205" s="99"/>
      <c r="D205" s="99"/>
      <c r="E205" s="99"/>
      <c r="F205" s="99"/>
      <c r="G205" s="99"/>
      <c r="H205" s="99"/>
      <c r="I205" s="99"/>
      <c r="J205" s="99"/>
      <c r="K205" s="99"/>
      <c r="L205" s="204"/>
    </row>
    <row r="206" spans="1:12" ht="76.5" customHeight="1">
      <c r="A206" s="97" t="s">
        <v>1613</v>
      </c>
      <c r="B206" s="72" t="s">
        <v>2303</v>
      </c>
      <c r="C206" s="99">
        <v>931000</v>
      </c>
      <c r="D206" s="99">
        <v>0</v>
      </c>
      <c r="E206" s="99">
        <v>0</v>
      </c>
      <c r="F206" s="99">
        <v>0</v>
      </c>
      <c r="G206" s="99">
        <v>0</v>
      </c>
      <c r="H206" s="99">
        <v>0</v>
      </c>
      <c r="I206" s="99">
        <v>931000</v>
      </c>
      <c r="J206" s="99">
        <v>0</v>
      </c>
      <c r="K206" s="99">
        <v>0</v>
      </c>
      <c r="L206" s="204" t="s">
        <v>210</v>
      </c>
    </row>
    <row r="207" spans="1:12" ht="76.5">
      <c r="A207" s="97"/>
      <c r="B207" s="72" t="s">
        <v>1602</v>
      </c>
      <c r="C207" s="99"/>
      <c r="D207" s="99"/>
      <c r="E207" s="99"/>
      <c r="F207" s="99"/>
      <c r="G207" s="99"/>
      <c r="H207" s="99"/>
      <c r="I207" s="99"/>
      <c r="J207" s="99"/>
      <c r="K207" s="99"/>
      <c r="L207" s="204"/>
    </row>
    <row r="208" spans="1:12" ht="76.5" customHeight="1">
      <c r="A208" s="97" t="s">
        <v>1614</v>
      </c>
      <c r="B208" s="72" t="s">
        <v>1615</v>
      </c>
      <c r="C208" s="99">
        <v>16700</v>
      </c>
      <c r="D208" s="99">
        <v>0</v>
      </c>
      <c r="E208" s="99">
        <v>0</v>
      </c>
      <c r="F208" s="99">
        <v>0</v>
      </c>
      <c r="G208" s="99">
        <v>0</v>
      </c>
      <c r="H208" s="99">
        <v>0</v>
      </c>
      <c r="I208" s="99">
        <v>16700</v>
      </c>
      <c r="J208" s="99">
        <v>0</v>
      </c>
      <c r="K208" s="99">
        <v>0</v>
      </c>
      <c r="L208" s="204" t="s">
        <v>210</v>
      </c>
    </row>
    <row r="209" spans="1:12" ht="51">
      <c r="A209" s="97"/>
      <c r="B209" s="72" t="s">
        <v>2304</v>
      </c>
      <c r="C209" s="99">
        <v>2700000</v>
      </c>
      <c r="D209" s="99">
        <v>592844.418</v>
      </c>
      <c r="E209" s="99">
        <v>0</v>
      </c>
      <c r="F209" s="99">
        <v>0</v>
      </c>
      <c r="G209" s="99">
        <v>0</v>
      </c>
      <c r="H209" s="99">
        <v>0</v>
      </c>
      <c r="I209" s="99">
        <v>2700000</v>
      </c>
      <c r="J209" s="99">
        <v>592844.418</v>
      </c>
      <c r="K209" s="99">
        <v>713088</v>
      </c>
      <c r="L209" s="204" t="s">
        <v>237</v>
      </c>
    </row>
    <row r="210" spans="1:12" ht="63.75">
      <c r="A210" s="97"/>
      <c r="B210" s="72" t="s">
        <v>2305</v>
      </c>
      <c r="C210" s="99"/>
      <c r="D210" s="99"/>
      <c r="E210" s="99"/>
      <c r="F210" s="99"/>
      <c r="G210" s="99"/>
      <c r="H210" s="99"/>
      <c r="I210" s="99"/>
      <c r="J210" s="99"/>
      <c r="K210" s="99"/>
      <c r="L210" s="204"/>
    </row>
    <row r="211" spans="1:12" ht="63.75">
      <c r="A211" s="97" t="s">
        <v>1616</v>
      </c>
      <c r="B211" s="72" t="s">
        <v>2306</v>
      </c>
      <c r="C211" s="99">
        <v>1500000</v>
      </c>
      <c r="D211" s="99">
        <v>592844.418</v>
      </c>
      <c r="E211" s="99">
        <v>0</v>
      </c>
      <c r="F211" s="99">
        <v>0</v>
      </c>
      <c r="G211" s="99">
        <v>0</v>
      </c>
      <c r="H211" s="99">
        <v>0</v>
      </c>
      <c r="I211" s="99">
        <v>1500000</v>
      </c>
      <c r="J211" s="99">
        <v>592844.418</v>
      </c>
      <c r="K211" s="99">
        <v>713088</v>
      </c>
      <c r="L211" s="204" t="s">
        <v>238</v>
      </c>
    </row>
    <row r="212" spans="1:12" ht="63.75">
      <c r="A212" s="97" t="s">
        <v>1617</v>
      </c>
      <c r="B212" s="72" t="s">
        <v>2307</v>
      </c>
      <c r="C212" s="99">
        <v>500000</v>
      </c>
      <c r="D212" s="99">
        <v>0</v>
      </c>
      <c r="E212" s="99">
        <v>0</v>
      </c>
      <c r="F212" s="99">
        <v>0</v>
      </c>
      <c r="G212" s="99">
        <v>0</v>
      </c>
      <c r="H212" s="99">
        <v>0</v>
      </c>
      <c r="I212" s="99">
        <v>500000</v>
      </c>
      <c r="J212" s="99">
        <v>0</v>
      </c>
      <c r="K212" s="99">
        <v>0</v>
      </c>
      <c r="L212" s="204" t="s">
        <v>210</v>
      </c>
    </row>
    <row r="213" spans="1:12" ht="63.75">
      <c r="A213" s="97" t="s">
        <v>1618</v>
      </c>
      <c r="B213" s="72" t="s">
        <v>2308</v>
      </c>
      <c r="C213" s="99">
        <v>600000</v>
      </c>
      <c r="D213" s="99">
        <v>0</v>
      </c>
      <c r="E213" s="99">
        <v>0</v>
      </c>
      <c r="F213" s="99">
        <v>0</v>
      </c>
      <c r="G213" s="99">
        <v>0</v>
      </c>
      <c r="H213" s="99">
        <v>0</v>
      </c>
      <c r="I213" s="99">
        <v>600000</v>
      </c>
      <c r="J213" s="99">
        <v>0</v>
      </c>
      <c r="K213" s="99">
        <v>0</v>
      </c>
      <c r="L213" s="204" t="s">
        <v>210</v>
      </c>
    </row>
    <row r="214" spans="1:12" ht="63.75">
      <c r="A214" s="97"/>
      <c r="B214" s="72" t="s">
        <v>1619</v>
      </c>
      <c r="C214" s="99"/>
      <c r="D214" s="99"/>
      <c r="E214" s="99"/>
      <c r="F214" s="99"/>
      <c r="G214" s="99"/>
      <c r="H214" s="99"/>
      <c r="I214" s="99"/>
      <c r="J214" s="99"/>
      <c r="K214" s="99"/>
      <c r="L214" s="204"/>
    </row>
    <row r="215" spans="1:12" ht="76.5">
      <c r="A215" s="97" t="s">
        <v>1620</v>
      </c>
      <c r="B215" s="72" t="s">
        <v>1621</v>
      </c>
      <c r="C215" s="99">
        <v>84840.5</v>
      </c>
      <c r="D215" s="99">
        <v>0</v>
      </c>
      <c r="E215" s="99">
        <v>0</v>
      </c>
      <c r="F215" s="99">
        <v>0</v>
      </c>
      <c r="G215" s="99">
        <v>0</v>
      </c>
      <c r="H215" s="99">
        <v>0</v>
      </c>
      <c r="I215" s="99">
        <v>84840.5</v>
      </c>
      <c r="J215" s="99">
        <v>0</v>
      </c>
      <c r="K215" s="99">
        <v>0</v>
      </c>
      <c r="L215" s="204" t="s">
        <v>210</v>
      </c>
    </row>
    <row r="216" spans="1:12" ht="63.75">
      <c r="A216" s="97" t="s">
        <v>1622</v>
      </c>
      <c r="B216" s="72" t="s">
        <v>1623</v>
      </c>
      <c r="C216" s="99">
        <v>15159.5</v>
      </c>
      <c r="D216" s="99">
        <v>0</v>
      </c>
      <c r="E216" s="99">
        <v>0</v>
      </c>
      <c r="F216" s="99">
        <v>0</v>
      </c>
      <c r="G216" s="99">
        <v>0</v>
      </c>
      <c r="H216" s="99">
        <v>0</v>
      </c>
      <c r="I216" s="99">
        <v>15159.5</v>
      </c>
      <c r="J216" s="99">
        <v>0</v>
      </c>
      <c r="K216" s="99">
        <v>0</v>
      </c>
      <c r="L216" s="204" t="s">
        <v>210</v>
      </c>
    </row>
    <row r="217" spans="1:12" ht="51">
      <c r="A217" s="97"/>
      <c r="B217" s="72" t="s">
        <v>2309</v>
      </c>
      <c r="C217" s="99">
        <v>44749.8</v>
      </c>
      <c r="D217" s="99">
        <v>26822.161</v>
      </c>
      <c r="E217" s="99">
        <v>0</v>
      </c>
      <c r="F217" s="99">
        <v>0</v>
      </c>
      <c r="G217" s="99">
        <v>0</v>
      </c>
      <c r="H217" s="99">
        <v>0</v>
      </c>
      <c r="I217" s="99">
        <v>44749.8</v>
      </c>
      <c r="J217" s="99">
        <v>26822.161</v>
      </c>
      <c r="K217" s="99">
        <v>26822.161</v>
      </c>
      <c r="L217" s="204" t="s">
        <v>239</v>
      </c>
    </row>
    <row r="218" spans="1:12" ht="25.5">
      <c r="A218" s="97"/>
      <c r="B218" s="72" t="s">
        <v>2299</v>
      </c>
      <c r="C218" s="99"/>
      <c r="D218" s="99"/>
      <c r="E218" s="99"/>
      <c r="F218" s="99"/>
      <c r="G218" s="99"/>
      <c r="H218" s="99"/>
      <c r="I218" s="99"/>
      <c r="J218" s="99"/>
      <c r="K218" s="99"/>
      <c r="L218" s="204"/>
    </row>
    <row r="219" spans="1:12" ht="76.5">
      <c r="A219" s="97"/>
      <c r="B219" s="72" t="s">
        <v>2289</v>
      </c>
      <c r="C219" s="99"/>
      <c r="D219" s="99"/>
      <c r="E219" s="99"/>
      <c r="F219" s="99"/>
      <c r="G219" s="99"/>
      <c r="H219" s="99"/>
      <c r="I219" s="99"/>
      <c r="J219" s="99"/>
      <c r="K219" s="99"/>
      <c r="L219" s="204"/>
    </row>
    <row r="220" spans="1:12" ht="63.75">
      <c r="A220" s="97" t="s">
        <v>1624</v>
      </c>
      <c r="B220" s="72" t="s">
        <v>2310</v>
      </c>
      <c r="C220" s="99">
        <v>44749.8</v>
      </c>
      <c r="D220" s="99">
        <v>26822.161</v>
      </c>
      <c r="E220" s="99">
        <v>0</v>
      </c>
      <c r="F220" s="99">
        <v>0</v>
      </c>
      <c r="G220" s="99">
        <v>0</v>
      </c>
      <c r="H220" s="99">
        <v>0</v>
      </c>
      <c r="I220" s="99">
        <v>44749.8</v>
      </c>
      <c r="J220" s="99">
        <v>26822.161</v>
      </c>
      <c r="K220" s="99">
        <v>26822.161</v>
      </c>
      <c r="L220" s="204" t="s">
        <v>239</v>
      </c>
    </row>
    <row r="221" spans="1:12" ht="51">
      <c r="A221" s="97"/>
      <c r="B221" s="72" t="s">
        <v>2311</v>
      </c>
      <c r="C221" s="99">
        <v>511300</v>
      </c>
      <c r="D221" s="99">
        <v>0</v>
      </c>
      <c r="E221" s="99">
        <v>0</v>
      </c>
      <c r="F221" s="99">
        <v>0</v>
      </c>
      <c r="G221" s="99">
        <v>0</v>
      </c>
      <c r="H221" s="99">
        <v>0</v>
      </c>
      <c r="I221" s="99">
        <v>511300</v>
      </c>
      <c r="J221" s="99">
        <v>0</v>
      </c>
      <c r="K221" s="99">
        <v>0</v>
      </c>
      <c r="L221" s="204" t="s">
        <v>210</v>
      </c>
    </row>
    <row r="222" spans="1:12" ht="76.5" customHeight="1">
      <c r="A222" s="97"/>
      <c r="B222" s="72" t="s">
        <v>2262</v>
      </c>
      <c r="C222" s="99"/>
      <c r="D222" s="99"/>
      <c r="E222" s="99"/>
      <c r="F222" s="99"/>
      <c r="G222" s="99"/>
      <c r="H222" s="99"/>
      <c r="I222" s="99"/>
      <c r="J222" s="99"/>
      <c r="K222" s="99"/>
      <c r="L222" s="204"/>
    </row>
    <row r="223" spans="1:12" ht="63.75">
      <c r="A223" s="97" t="s">
        <v>1625</v>
      </c>
      <c r="B223" s="72" t="s">
        <v>2312</v>
      </c>
      <c r="C223" s="99">
        <v>500000</v>
      </c>
      <c r="D223" s="99">
        <v>0</v>
      </c>
      <c r="E223" s="99">
        <v>0</v>
      </c>
      <c r="F223" s="99">
        <v>0</v>
      </c>
      <c r="G223" s="99">
        <v>0</v>
      </c>
      <c r="H223" s="99">
        <v>0</v>
      </c>
      <c r="I223" s="99">
        <v>500000</v>
      </c>
      <c r="J223" s="99">
        <v>0</v>
      </c>
      <c r="K223" s="99">
        <v>0</v>
      </c>
      <c r="L223" s="204" t="s">
        <v>210</v>
      </c>
    </row>
    <row r="224" spans="1:12" ht="63.75">
      <c r="A224" s="97"/>
      <c r="B224" s="72" t="s">
        <v>1567</v>
      </c>
      <c r="C224" s="99"/>
      <c r="D224" s="99"/>
      <c r="E224" s="99"/>
      <c r="F224" s="99"/>
      <c r="G224" s="99"/>
      <c r="H224" s="99"/>
      <c r="I224" s="99"/>
      <c r="J224" s="99"/>
      <c r="K224" s="99"/>
      <c r="L224" s="204"/>
    </row>
    <row r="225" spans="1:12" ht="63.75">
      <c r="A225" s="97" t="s">
        <v>1626</v>
      </c>
      <c r="B225" s="72" t="s">
        <v>1062</v>
      </c>
      <c r="C225" s="99">
        <v>11300</v>
      </c>
      <c r="D225" s="99">
        <v>0</v>
      </c>
      <c r="E225" s="99">
        <v>0</v>
      </c>
      <c r="F225" s="99">
        <v>0</v>
      </c>
      <c r="G225" s="99">
        <v>0</v>
      </c>
      <c r="H225" s="99">
        <v>0</v>
      </c>
      <c r="I225" s="99">
        <v>11300</v>
      </c>
      <c r="J225" s="99">
        <v>0</v>
      </c>
      <c r="K225" s="99">
        <v>0</v>
      </c>
      <c r="L225" s="204" t="s">
        <v>210</v>
      </c>
    </row>
    <row r="226" spans="1:12" ht="51">
      <c r="A226" s="97"/>
      <c r="B226" s="72" t="s">
        <v>2313</v>
      </c>
      <c r="C226" s="99">
        <v>594200</v>
      </c>
      <c r="D226" s="99">
        <v>0</v>
      </c>
      <c r="E226" s="99">
        <v>0</v>
      </c>
      <c r="F226" s="99">
        <v>0</v>
      </c>
      <c r="G226" s="99">
        <v>0</v>
      </c>
      <c r="H226" s="99">
        <v>0</v>
      </c>
      <c r="I226" s="99">
        <v>594200</v>
      </c>
      <c r="J226" s="99">
        <v>0</v>
      </c>
      <c r="K226" s="99">
        <v>0</v>
      </c>
      <c r="L226" s="204" t="s">
        <v>210</v>
      </c>
    </row>
    <row r="227" spans="1:12" ht="63.75">
      <c r="A227" s="97"/>
      <c r="B227" s="72" t="s">
        <v>2314</v>
      </c>
      <c r="C227" s="99"/>
      <c r="D227" s="99"/>
      <c r="E227" s="99"/>
      <c r="F227" s="99"/>
      <c r="G227" s="99"/>
      <c r="H227" s="99"/>
      <c r="I227" s="99"/>
      <c r="J227" s="99"/>
      <c r="K227" s="99"/>
      <c r="L227" s="204"/>
    </row>
    <row r="228" spans="1:12" ht="63.75">
      <c r="A228" s="97" t="s">
        <v>1063</v>
      </c>
      <c r="B228" s="72" t="s">
        <v>1064</v>
      </c>
      <c r="C228" s="99">
        <v>590000</v>
      </c>
      <c r="D228" s="99">
        <v>0</v>
      </c>
      <c r="E228" s="99">
        <v>0</v>
      </c>
      <c r="F228" s="99">
        <v>0</v>
      </c>
      <c r="G228" s="99">
        <v>0</v>
      </c>
      <c r="H228" s="99">
        <v>0</v>
      </c>
      <c r="I228" s="99">
        <v>590000</v>
      </c>
      <c r="J228" s="99">
        <v>0</v>
      </c>
      <c r="K228" s="99">
        <v>0</v>
      </c>
      <c r="L228" s="204" t="s">
        <v>210</v>
      </c>
    </row>
    <row r="229" spans="1:12" ht="63.75">
      <c r="A229" s="97"/>
      <c r="B229" s="72" t="s">
        <v>1065</v>
      </c>
      <c r="C229" s="99"/>
      <c r="D229" s="99"/>
      <c r="E229" s="99"/>
      <c r="F229" s="99"/>
      <c r="G229" s="99"/>
      <c r="H229" s="99"/>
      <c r="I229" s="99"/>
      <c r="J229" s="99"/>
      <c r="K229" s="99"/>
      <c r="L229" s="204"/>
    </row>
    <row r="230" spans="1:12" ht="76.5">
      <c r="A230" s="97" t="s">
        <v>1066</v>
      </c>
      <c r="B230" s="72" t="s">
        <v>1067</v>
      </c>
      <c r="C230" s="99">
        <v>4200</v>
      </c>
      <c r="D230" s="99">
        <v>0</v>
      </c>
      <c r="E230" s="99">
        <v>0</v>
      </c>
      <c r="F230" s="99">
        <v>0</v>
      </c>
      <c r="G230" s="99">
        <v>0</v>
      </c>
      <c r="H230" s="99">
        <v>0</v>
      </c>
      <c r="I230" s="99">
        <v>4200</v>
      </c>
      <c r="J230" s="99">
        <v>0</v>
      </c>
      <c r="K230" s="99">
        <v>0</v>
      </c>
      <c r="L230" s="204" t="s">
        <v>210</v>
      </c>
    </row>
    <row r="231" spans="1:12" ht="51">
      <c r="A231" s="97"/>
      <c r="B231" s="72" t="s">
        <v>2315</v>
      </c>
      <c r="C231" s="99">
        <v>8455626.200000005</v>
      </c>
      <c r="D231" s="99">
        <v>3192860.241000001</v>
      </c>
      <c r="E231" s="99">
        <v>0</v>
      </c>
      <c r="F231" s="99">
        <v>0</v>
      </c>
      <c r="G231" s="99">
        <v>0</v>
      </c>
      <c r="H231" s="99">
        <v>0</v>
      </c>
      <c r="I231" s="99">
        <v>8455626.200000005</v>
      </c>
      <c r="J231" s="99">
        <v>3192860.241000001</v>
      </c>
      <c r="K231" s="99">
        <v>2891985.268000001</v>
      </c>
      <c r="L231" s="204" t="s">
        <v>240</v>
      </c>
    </row>
    <row r="232" spans="1:12" ht="76.5" customHeight="1">
      <c r="A232" s="97"/>
      <c r="B232" s="72" t="s">
        <v>2284</v>
      </c>
      <c r="C232" s="99"/>
      <c r="D232" s="99"/>
      <c r="E232" s="99"/>
      <c r="F232" s="99"/>
      <c r="G232" s="99"/>
      <c r="H232" s="99"/>
      <c r="I232" s="99"/>
      <c r="J232" s="99"/>
      <c r="K232" s="99"/>
      <c r="L232" s="204"/>
    </row>
    <row r="233" spans="1:12" ht="63.75">
      <c r="A233" s="97" t="s">
        <v>1068</v>
      </c>
      <c r="B233" s="72" t="s">
        <v>2316</v>
      </c>
      <c r="C233" s="99">
        <v>1000000</v>
      </c>
      <c r="D233" s="99">
        <v>551725.835</v>
      </c>
      <c r="E233" s="99">
        <v>0</v>
      </c>
      <c r="F233" s="99">
        <v>0</v>
      </c>
      <c r="G233" s="99">
        <v>0</v>
      </c>
      <c r="H233" s="99">
        <v>0</v>
      </c>
      <c r="I233" s="99">
        <v>1000000</v>
      </c>
      <c r="J233" s="99">
        <v>551725.835</v>
      </c>
      <c r="K233" s="99">
        <v>428470.525</v>
      </c>
      <c r="L233" s="204" t="s">
        <v>241</v>
      </c>
    </row>
    <row r="234" spans="1:12" ht="63.75">
      <c r="A234" s="97" t="s">
        <v>1069</v>
      </c>
      <c r="B234" s="72" t="s">
        <v>2317</v>
      </c>
      <c r="C234" s="99">
        <v>2110500</v>
      </c>
      <c r="D234" s="99">
        <v>775.951</v>
      </c>
      <c r="E234" s="99">
        <v>0</v>
      </c>
      <c r="F234" s="99">
        <v>0</v>
      </c>
      <c r="G234" s="99">
        <v>0</v>
      </c>
      <c r="H234" s="99">
        <v>0</v>
      </c>
      <c r="I234" s="99">
        <v>2110500</v>
      </c>
      <c r="J234" s="99">
        <v>775.951</v>
      </c>
      <c r="K234" s="99">
        <v>1022.455</v>
      </c>
      <c r="L234" s="204" t="s">
        <v>210</v>
      </c>
    </row>
    <row r="235" spans="1:12" ht="76.5">
      <c r="A235" s="97"/>
      <c r="B235" s="72" t="s">
        <v>2318</v>
      </c>
      <c r="C235" s="99"/>
      <c r="D235" s="99"/>
      <c r="E235" s="99"/>
      <c r="F235" s="99"/>
      <c r="G235" s="99"/>
      <c r="H235" s="99"/>
      <c r="I235" s="99"/>
      <c r="J235" s="99"/>
      <c r="K235" s="99"/>
      <c r="L235" s="204"/>
    </row>
    <row r="236" spans="1:12" ht="63.75">
      <c r="A236" s="97" t="s">
        <v>1070</v>
      </c>
      <c r="B236" s="72" t="s">
        <v>2319</v>
      </c>
      <c r="C236" s="99">
        <v>1300000</v>
      </c>
      <c r="D236" s="99">
        <v>918136.081</v>
      </c>
      <c r="E236" s="99">
        <v>0</v>
      </c>
      <c r="F236" s="99">
        <v>0</v>
      </c>
      <c r="G236" s="99">
        <v>0</v>
      </c>
      <c r="H236" s="99">
        <v>0</v>
      </c>
      <c r="I236" s="99">
        <v>1300000</v>
      </c>
      <c r="J236" s="99">
        <v>918136.081</v>
      </c>
      <c r="K236" s="99">
        <v>781765</v>
      </c>
      <c r="L236" s="204" t="s">
        <v>242</v>
      </c>
    </row>
    <row r="237" spans="1:12" ht="63.75">
      <c r="A237" s="97"/>
      <c r="B237" s="72" t="s">
        <v>2320</v>
      </c>
      <c r="C237" s="99"/>
      <c r="D237" s="99"/>
      <c r="E237" s="99"/>
      <c r="F237" s="99"/>
      <c r="G237" s="99"/>
      <c r="H237" s="99"/>
      <c r="I237" s="99"/>
      <c r="J237" s="99"/>
      <c r="K237" s="99"/>
      <c r="L237" s="204"/>
    </row>
    <row r="238" spans="1:12" ht="63.75">
      <c r="A238" s="97" t="s">
        <v>1071</v>
      </c>
      <c r="B238" s="72" t="s">
        <v>2321</v>
      </c>
      <c r="C238" s="99">
        <v>1571715.4</v>
      </c>
      <c r="D238" s="99">
        <v>1029287.08</v>
      </c>
      <c r="E238" s="99">
        <v>0</v>
      </c>
      <c r="F238" s="99">
        <v>0</v>
      </c>
      <c r="G238" s="99">
        <v>0</v>
      </c>
      <c r="H238" s="99">
        <v>0</v>
      </c>
      <c r="I238" s="99">
        <v>1571715.4</v>
      </c>
      <c r="J238" s="99">
        <v>1029287.08</v>
      </c>
      <c r="K238" s="99">
        <v>903291.562</v>
      </c>
      <c r="L238" s="204" t="s">
        <v>243</v>
      </c>
    </row>
    <row r="239" spans="1:12" ht="63.75">
      <c r="A239" s="97"/>
      <c r="B239" s="72" t="s">
        <v>2322</v>
      </c>
      <c r="C239" s="99"/>
      <c r="D239" s="99"/>
      <c r="E239" s="99"/>
      <c r="F239" s="99"/>
      <c r="G239" s="99"/>
      <c r="H239" s="99"/>
      <c r="I239" s="99"/>
      <c r="J239" s="99"/>
      <c r="K239" s="99"/>
      <c r="L239" s="204"/>
    </row>
    <row r="240" spans="1:12" ht="76.5" customHeight="1">
      <c r="A240" s="97" t="s">
        <v>1072</v>
      </c>
      <c r="B240" s="72" t="s">
        <v>2323</v>
      </c>
      <c r="C240" s="99">
        <v>204917.6</v>
      </c>
      <c r="D240" s="99">
        <v>196480.542</v>
      </c>
      <c r="E240" s="99">
        <v>0</v>
      </c>
      <c r="F240" s="99">
        <v>0</v>
      </c>
      <c r="G240" s="99">
        <v>0</v>
      </c>
      <c r="H240" s="99">
        <v>0</v>
      </c>
      <c r="I240" s="99">
        <v>204917.6</v>
      </c>
      <c r="J240" s="99">
        <v>196480.542</v>
      </c>
      <c r="K240" s="99">
        <v>204781.105</v>
      </c>
      <c r="L240" s="204" t="s">
        <v>1073</v>
      </c>
    </row>
    <row r="241" spans="1:12" ht="63.75">
      <c r="A241" s="97" t="s">
        <v>1074</v>
      </c>
      <c r="B241" s="72" t="s">
        <v>2324</v>
      </c>
      <c r="C241" s="99">
        <v>500000</v>
      </c>
      <c r="D241" s="99">
        <v>100718.195</v>
      </c>
      <c r="E241" s="99">
        <v>0</v>
      </c>
      <c r="F241" s="99">
        <v>0</v>
      </c>
      <c r="G241" s="99">
        <v>0</v>
      </c>
      <c r="H241" s="99">
        <v>0</v>
      </c>
      <c r="I241" s="99">
        <v>500000</v>
      </c>
      <c r="J241" s="99">
        <v>100718.195</v>
      </c>
      <c r="K241" s="99">
        <v>57593.315</v>
      </c>
      <c r="L241" s="204" t="s">
        <v>244</v>
      </c>
    </row>
    <row r="242" spans="1:12" ht="38.25">
      <c r="A242" s="97" t="s">
        <v>1075</v>
      </c>
      <c r="B242" s="72" t="s">
        <v>2325</v>
      </c>
      <c r="C242" s="99">
        <v>288768.7</v>
      </c>
      <c r="D242" s="99">
        <v>0</v>
      </c>
      <c r="E242" s="99">
        <v>0</v>
      </c>
      <c r="F242" s="99">
        <v>0</v>
      </c>
      <c r="G242" s="99">
        <v>0</v>
      </c>
      <c r="H242" s="99">
        <v>0</v>
      </c>
      <c r="I242" s="99">
        <v>288768.7</v>
      </c>
      <c r="J242" s="99">
        <v>0</v>
      </c>
      <c r="K242" s="99">
        <v>0</v>
      </c>
      <c r="L242" s="204" t="s">
        <v>210</v>
      </c>
    </row>
    <row r="243" spans="1:12" ht="63.75">
      <c r="A243" s="97" t="s">
        <v>1076</v>
      </c>
      <c r="B243" s="72" t="s">
        <v>2326</v>
      </c>
      <c r="C243" s="99">
        <v>205499.5</v>
      </c>
      <c r="D243" s="99">
        <v>77110.682</v>
      </c>
      <c r="E243" s="99">
        <v>0</v>
      </c>
      <c r="F243" s="99">
        <v>0</v>
      </c>
      <c r="G243" s="99">
        <v>0</v>
      </c>
      <c r="H243" s="99">
        <v>0</v>
      </c>
      <c r="I243" s="99">
        <v>205499.5</v>
      </c>
      <c r="J243" s="99">
        <v>77110.682</v>
      </c>
      <c r="K243" s="99">
        <v>24365.646</v>
      </c>
      <c r="L243" s="204" t="s">
        <v>245</v>
      </c>
    </row>
    <row r="244" spans="1:12" ht="76.5">
      <c r="A244" s="97"/>
      <c r="B244" s="72" t="s">
        <v>2327</v>
      </c>
      <c r="C244" s="99"/>
      <c r="D244" s="99"/>
      <c r="E244" s="99"/>
      <c r="F244" s="99"/>
      <c r="G244" s="99"/>
      <c r="H244" s="99"/>
      <c r="I244" s="99"/>
      <c r="J244" s="99"/>
      <c r="K244" s="99"/>
      <c r="L244" s="204"/>
    </row>
    <row r="245" spans="1:12" ht="63.75">
      <c r="A245" s="97" t="s">
        <v>1077</v>
      </c>
      <c r="B245" s="72" t="s">
        <v>2328</v>
      </c>
      <c r="C245" s="99">
        <v>400000</v>
      </c>
      <c r="D245" s="99">
        <v>143084.907</v>
      </c>
      <c r="E245" s="99">
        <v>0</v>
      </c>
      <c r="F245" s="99">
        <v>0</v>
      </c>
      <c r="G245" s="99">
        <v>0</v>
      </c>
      <c r="H245" s="99">
        <v>0</v>
      </c>
      <c r="I245" s="99">
        <v>400000</v>
      </c>
      <c r="J245" s="99">
        <v>143084.907</v>
      </c>
      <c r="K245" s="99">
        <v>238101.896</v>
      </c>
      <c r="L245" s="204" t="s">
        <v>246</v>
      </c>
    </row>
    <row r="246" spans="1:12" ht="63.75">
      <c r="A246" s="97" t="s">
        <v>1078</v>
      </c>
      <c r="B246" s="72" t="s">
        <v>2329</v>
      </c>
      <c r="C246" s="99">
        <v>400000</v>
      </c>
      <c r="D246" s="99">
        <v>140165.216</v>
      </c>
      <c r="E246" s="99">
        <v>0</v>
      </c>
      <c r="F246" s="99">
        <v>0</v>
      </c>
      <c r="G246" s="99">
        <v>0</v>
      </c>
      <c r="H246" s="99">
        <v>0</v>
      </c>
      <c r="I246" s="99">
        <v>400000</v>
      </c>
      <c r="J246" s="99">
        <v>140165.216</v>
      </c>
      <c r="K246" s="99">
        <v>217218.012</v>
      </c>
      <c r="L246" s="204" t="s">
        <v>247</v>
      </c>
    </row>
    <row r="247" spans="1:12" ht="76.5">
      <c r="A247" s="97"/>
      <c r="B247" s="72" t="s">
        <v>2284</v>
      </c>
      <c r="C247" s="99"/>
      <c r="D247" s="99"/>
      <c r="E247" s="99"/>
      <c r="F247" s="99"/>
      <c r="G247" s="99"/>
      <c r="H247" s="99"/>
      <c r="I247" s="99"/>
      <c r="J247" s="99"/>
      <c r="K247" s="99"/>
      <c r="L247" s="204"/>
    </row>
    <row r="248" spans="1:12" ht="76.5">
      <c r="A248" s="97" t="s">
        <v>1079</v>
      </c>
      <c r="B248" s="72" t="s">
        <v>2330</v>
      </c>
      <c r="C248" s="99">
        <v>133000</v>
      </c>
      <c r="D248" s="99">
        <v>0</v>
      </c>
      <c r="E248" s="99">
        <v>0</v>
      </c>
      <c r="F248" s="99">
        <v>0</v>
      </c>
      <c r="G248" s="99">
        <v>0</v>
      </c>
      <c r="H248" s="99">
        <v>0</v>
      </c>
      <c r="I248" s="99">
        <v>133000</v>
      </c>
      <c r="J248" s="99">
        <v>0</v>
      </c>
      <c r="K248" s="99">
        <v>0</v>
      </c>
      <c r="L248" s="204" t="s">
        <v>210</v>
      </c>
    </row>
    <row r="249" spans="1:12" ht="63.75">
      <c r="A249" s="97"/>
      <c r="B249" s="72" t="s">
        <v>2322</v>
      </c>
      <c r="C249" s="99"/>
      <c r="D249" s="99"/>
      <c r="E249" s="99"/>
      <c r="F249" s="99"/>
      <c r="G249" s="99"/>
      <c r="H249" s="99"/>
      <c r="I249" s="99"/>
      <c r="J249" s="99"/>
      <c r="K249" s="99"/>
      <c r="L249" s="204"/>
    </row>
    <row r="250" spans="1:12" ht="63.75">
      <c r="A250" s="97" t="s">
        <v>1080</v>
      </c>
      <c r="B250" s="72" t="s">
        <v>2331</v>
      </c>
      <c r="C250" s="99">
        <v>36390</v>
      </c>
      <c r="D250" s="99">
        <v>12317</v>
      </c>
      <c r="E250" s="99">
        <v>0</v>
      </c>
      <c r="F250" s="99">
        <v>0</v>
      </c>
      <c r="G250" s="99">
        <v>0</v>
      </c>
      <c r="H250" s="99">
        <v>0</v>
      </c>
      <c r="I250" s="99">
        <v>36390</v>
      </c>
      <c r="J250" s="99">
        <v>12317</v>
      </c>
      <c r="K250" s="99">
        <v>12317</v>
      </c>
      <c r="L250" s="204" t="s">
        <v>248</v>
      </c>
    </row>
    <row r="251" spans="1:12" ht="63.75">
      <c r="A251" s="97" t="s">
        <v>1081</v>
      </c>
      <c r="B251" s="72" t="s">
        <v>2332</v>
      </c>
      <c r="C251" s="99">
        <v>32024.4</v>
      </c>
      <c r="D251" s="99">
        <v>5000</v>
      </c>
      <c r="E251" s="99">
        <v>0</v>
      </c>
      <c r="F251" s="99">
        <v>0</v>
      </c>
      <c r="G251" s="99">
        <v>0</v>
      </c>
      <c r="H251" s="99">
        <v>0</v>
      </c>
      <c r="I251" s="99">
        <v>32024.4</v>
      </c>
      <c r="J251" s="99">
        <v>5000</v>
      </c>
      <c r="K251" s="99">
        <v>5000</v>
      </c>
      <c r="L251" s="204" t="s">
        <v>249</v>
      </c>
    </row>
    <row r="252" spans="1:12" ht="76.5">
      <c r="A252" s="97" t="s">
        <v>1082</v>
      </c>
      <c r="B252" s="72" t="s">
        <v>2333</v>
      </c>
      <c r="C252" s="99">
        <v>12785.4</v>
      </c>
      <c r="D252" s="99">
        <v>3600.532</v>
      </c>
      <c r="E252" s="99">
        <v>0</v>
      </c>
      <c r="F252" s="99">
        <v>0</v>
      </c>
      <c r="G252" s="99">
        <v>0</v>
      </c>
      <c r="H252" s="99">
        <v>0</v>
      </c>
      <c r="I252" s="99">
        <v>12785.4</v>
      </c>
      <c r="J252" s="99">
        <v>3600.532</v>
      </c>
      <c r="K252" s="99">
        <v>3600.532</v>
      </c>
      <c r="L252" s="204" t="s">
        <v>250</v>
      </c>
    </row>
    <row r="253" spans="1:12" ht="76.5" customHeight="1">
      <c r="A253" s="97" t="s">
        <v>1083</v>
      </c>
      <c r="B253" s="72" t="s">
        <v>1833</v>
      </c>
      <c r="C253" s="99">
        <v>66306</v>
      </c>
      <c r="D253" s="99">
        <v>1688.66</v>
      </c>
      <c r="E253" s="99">
        <v>0</v>
      </c>
      <c r="F253" s="99">
        <v>0</v>
      </c>
      <c r="G253" s="99">
        <v>0</v>
      </c>
      <c r="H253" s="99">
        <v>0</v>
      </c>
      <c r="I253" s="99">
        <v>66306</v>
      </c>
      <c r="J253" s="99">
        <v>1688.66</v>
      </c>
      <c r="K253" s="99">
        <v>1688.66</v>
      </c>
      <c r="L253" s="204" t="s">
        <v>251</v>
      </c>
    </row>
    <row r="254" spans="1:12" ht="63.75">
      <c r="A254" s="97" t="s">
        <v>1084</v>
      </c>
      <c r="B254" s="72" t="s">
        <v>1834</v>
      </c>
      <c r="C254" s="99">
        <v>16631.4</v>
      </c>
      <c r="D254" s="99">
        <v>2583.549</v>
      </c>
      <c r="E254" s="99">
        <v>0</v>
      </c>
      <c r="F254" s="99">
        <v>0</v>
      </c>
      <c r="G254" s="99">
        <v>0</v>
      </c>
      <c r="H254" s="99">
        <v>0</v>
      </c>
      <c r="I254" s="99">
        <v>16631.4</v>
      </c>
      <c r="J254" s="99">
        <v>2583.549</v>
      </c>
      <c r="K254" s="99">
        <v>2583.549</v>
      </c>
      <c r="L254" s="204" t="s">
        <v>252</v>
      </c>
    </row>
    <row r="255" spans="1:12" ht="76.5">
      <c r="A255" s="97"/>
      <c r="B255" s="72" t="s">
        <v>2318</v>
      </c>
      <c r="C255" s="99"/>
      <c r="D255" s="99"/>
      <c r="E255" s="99"/>
      <c r="F255" s="99"/>
      <c r="G255" s="99"/>
      <c r="H255" s="99"/>
      <c r="I255" s="99"/>
      <c r="J255" s="99"/>
      <c r="K255" s="99"/>
      <c r="L255" s="204"/>
    </row>
    <row r="256" spans="1:12" ht="63.75">
      <c r="A256" s="97" t="s">
        <v>1085</v>
      </c>
      <c r="B256" s="72" t="s">
        <v>1835</v>
      </c>
      <c r="C256" s="99">
        <v>49000</v>
      </c>
      <c r="D256" s="99">
        <v>0</v>
      </c>
      <c r="E256" s="99">
        <v>0</v>
      </c>
      <c r="F256" s="99">
        <v>0</v>
      </c>
      <c r="G256" s="99">
        <v>0</v>
      </c>
      <c r="H256" s="99">
        <v>0</v>
      </c>
      <c r="I256" s="99">
        <v>49000</v>
      </c>
      <c r="J256" s="99">
        <v>0</v>
      </c>
      <c r="K256" s="99">
        <v>0</v>
      </c>
      <c r="L256" s="204" t="s">
        <v>210</v>
      </c>
    </row>
    <row r="257" spans="1:12" ht="63.75">
      <c r="A257" s="97" t="s">
        <v>1086</v>
      </c>
      <c r="B257" s="72" t="s">
        <v>1836</v>
      </c>
      <c r="C257" s="99">
        <v>31500</v>
      </c>
      <c r="D257" s="99">
        <v>9923.592</v>
      </c>
      <c r="E257" s="99">
        <v>0</v>
      </c>
      <c r="F257" s="99">
        <v>0</v>
      </c>
      <c r="G257" s="99">
        <v>0</v>
      </c>
      <c r="H257" s="99">
        <v>0</v>
      </c>
      <c r="I257" s="99">
        <v>31500</v>
      </c>
      <c r="J257" s="99">
        <v>9923.592</v>
      </c>
      <c r="K257" s="99">
        <v>9923.592</v>
      </c>
      <c r="L257" s="204" t="s">
        <v>253</v>
      </c>
    </row>
    <row r="258" spans="1:12" ht="38.25" customHeight="1">
      <c r="A258" s="97" t="s">
        <v>1087</v>
      </c>
      <c r="B258" s="72" t="s">
        <v>1837</v>
      </c>
      <c r="C258" s="99">
        <v>38080</v>
      </c>
      <c r="D258" s="99">
        <v>0</v>
      </c>
      <c r="E258" s="99">
        <v>0</v>
      </c>
      <c r="F258" s="99">
        <v>0</v>
      </c>
      <c r="G258" s="99">
        <v>0</v>
      </c>
      <c r="H258" s="99">
        <v>0</v>
      </c>
      <c r="I258" s="99">
        <v>38080</v>
      </c>
      <c r="J258" s="99">
        <v>0</v>
      </c>
      <c r="K258" s="99">
        <v>0</v>
      </c>
      <c r="L258" s="204" t="s">
        <v>210</v>
      </c>
    </row>
    <row r="259" spans="1:12" ht="76.5" customHeight="1">
      <c r="A259" s="97" t="s">
        <v>1088</v>
      </c>
      <c r="B259" s="72" t="s">
        <v>1089</v>
      </c>
      <c r="C259" s="99">
        <v>2994.4</v>
      </c>
      <c r="D259" s="99">
        <v>0</v>
      </c>
      <c r="E259" s="99">
        <v>0</v>
      </c>
      <c r="F259" s="99">
        <v>0</v>
      </c>
      <c r="G259" s="99">
        <v>0</v>
      </c>
      <c r="H259" s="99">
        <v>0</v>
      </c>
      <c r="I259" s="99">
        <v>2994.4</v>
      </c>
      <c r="J259" s="99">
        <v>0</v>
      </c>
      <c r="K259" s="99">
        <v>0</v>
      </c>
      <c r="L259" s="204" t="s">
        <v>210</v>
      </c>
    </row>
    <row r="260" spans="1:12" ht="63.75" customHeight="1">
      <c r="A260" s="97" t="s">
        <v>1090</v>
      </c>
      <c r="B260" s="72" t="s">
        <v>1091</v>
      </c>
      <c r="C260" s="99">
        <v>3600</v>
      </c>
      <c r="D260" s="99">
        <v>0</v>
      </c>
      <c r="E260" s="99">
        <v>0</v>
      </c>
      <c r="F260" s="99">
        <v>0</v>
      </c>
      <c r="G260" s="99">
        <v>0</v>
      </c>
      <c r="H260" s="99">
        <v>0</v>
      </c>
      <c r="I260" s="99">
        <v>3600</v>
      </c>
      <c r="J260" s="99">
        <v>0</v>
      </c>
      <c r="K260" s="99">
        <v>0</v>
      </c>
      <c r="L260" s="204" t="s">
        <v>210</v>
      </c>
    </row>
    <row r="261" spans="1:12" ht="63.75">
      <c r="A261" s="97" t="s">
        <v>1092</v>
      </c>
      <c r="B261" s="72" t="s">
        <v>1093</v>
      </c>
      <c r="C261" s="99">
        <v>2700</v>
      </c>
      <c r="D261" s="99">
        <v>0</v>
      </c>
      <c r="E261" s="99">
        <v>0</v>
      </c>
      <c r="F261" s="99">
        <v>0</v>
      </c>
      <c r="G261" s="99">
        <v>0</v>
      </c>
      <c r="H261" s="99">
        <v>0</v>
      </c>
      <c r="I261" s="99">
        <v>2700</v>
      </c>
      <c r="J261" s="99">
        <v>0</v>
      </c>
      <c r="K261" s="99">
        <v>0</v>
      </c>
      <c r="L261" s="204" t="s">
        <v>210</v>
      </c>
    </row>
    <row r="262" spans="1:12" ht="63.75">
      <c r="A262" s="97" t="s">
        <v>1094</v>
      </c>
      <c r="B262" s="72" t="s">
        <v>1095</v>
      </c>
      <c r="C262" s="99">
        <v>2700</v>
      </c>
      <c r="D262" s="99">
        <v>0</v>
      </c>
      <c r="E262" s="99">
        <v>0</v>
      </c>
      <c r="F262" s="99">
        <v>0</v>
      </c>
      <c r="G262" s="99">
        <v>0</v>
      </c>
      <c r="H262" s="99">
        <v>0</v>
      </c>
      <c r="I262" s="99">
        <v>2700</v>
      </c>
      <c r="J262" s="99">
        <v>0</v>
      </c>
      <c r="K262" s="99">
        <v>0</v>
      </c>
      <c r="L262" s="204" t="s">
        <v>210</v>
      </c>
    </row>
    <row r="263" spans="1:12" ht="63.75">
      <c r="A263" s="97" t="s">
        <v>1096</v>
      </c>
      <c r="B263" s="72" t="s">
        <v>1097</v>
      </c>
      <c r="C263" s="99">
        <v>15000</v>
      </c>
      <c r="D263" s="99">
        <v>0</v>
      </c>
      <c r="E263" s="99">
        <v>0</v>
      </c>
      <c r="F263" s="99">
        <v>0</v>
      </c>
      <c r="G263" s="99">
        <v>0</v>
      </c>
      <c r="H263" s="99">
        <v>0</v>
      </c>
      <c r="I263" s="99">
        <v>15000</v>
      </c>
      <c r="J263" s="99">
        <v>0</v>
      </c>
      <c r="K263" s="99">
        <v>0</v>
      </c>
      <c r="L263" s="204" t="s">
        <v>210</v>
      </c>
    </row>
    <row r="264" spans="1:12" ht="89.25" customHeight="1">
      <c r="A264" s="97" t="s">
        <v>1098</v>
      </c>
      <c r="B264" s="72" t="s">
        <v>1099</v>
      </c>
      <c r="C264" s="99">
        <v>14121.6</v>
      </c>
      <c r="D264" s="99">
        <v>0</v>
      </c>
      <c r="E264" s="99">
        <v>0</v>
      </c>
      <c r="F264" s="99">
        <v>0</v>
      </c>
      <c r="G264" s="99">
        <v>0</v>
      </c>
      <c r="H264" s="99">
        <v>0</v>
      </c>
      <c r="I264" s="99">
        <v>14121.6</v>
      </c>
      <c r="J264" s="99">
        <v>0</v>
      </c>
      <c r="K264" s="99">
        <v>0</v>
      </c>
      <c r="L264" s="204" t="s">
        <v>210</v>
      </c>
    </row>
    <row r="265" spans="1:12" ht="63.75">
      <c r="A265" s="97"/>
      <c r="B265" s="72" t="s">
        <v>2320</v>
      </c>
      <c r="C265" s="99"/>
      <c r="D265" s="99"/>
      <c r="E265" s="99"/>
      <c r="F265" s="99"/>
      <c r="G265" s="99"/>
      <c r="H265" s="99"/>
      <c r="I265" s="99"/>
      <c r="J265" s="99"/>
      <c r="K265" s="99"/>
      <c r="L265" s="204"/>
    </row>
    <row r="266" spans="1:12" ht="76.5">
      <c r="A266" s="97" t="s">
        <v>1100</v>
      </c>
      <c r="B266" s="72" t="s">
        <v>1838</v>
      </c>
      <c r="C266" s="99">
        <v>8507.8</v>
      </c>
      <c r="D266" s="99">
        <v>0</v>
      </c>
      <c r="E266" s="99">
        <v>0</v>
      </c>
      <c r="F266" s="99">
        <v>0</v>
      </c>
      <c r="G266" s="99">
        <v>0</v>
      </c>
      <c r="H266" s="99">
        <v>0</v>
      </c>
      <c r="I266" s="99">
        <v>8507.8</v>
      </c>
      <c r="J266" s="99">
        <v>0</v>
      </c>
      <c r="K266" s="99">
        <v>0</v>
      </c>
      <c r="L266" s="204" t="s">
        <v>210</v>
      </c>
    </row>
    <row r="267" spans="1:12" ht="63.75">
      <c r="A267" s="97" t="s">
        <v>1101</v>
      </c>
      <c r="B267" s="72" t="s">
        <v>1102</v>
      </c>
      <c r="C267" s="99">
        <v>173.8</v>
      </c>
      <c r="D267" s="99">
        <v>173.703</v>
      </c>
      <c r="E267" s="99">
        <v>0</v>
      </c>
      <c r="F267" s="99">
        <v>0</v>
      </c>
      <c r="G267" s="99">
        <v>0</v>
      </c>
      <c r="H267" s="99">
        <v>0</v>
      </c>
      <c r="I267" s="99">
        <v>173.8</v>
      </c>
      <c r="J267" s="99">
        <v>173.703</v>
      </c>
      <c r="K267" s="99">
        <v>173.703</v>
      </c>
      <c r="L267" s="204" t="s">
        <v>254</v>
      </c>
    </row>
    <row r="268" spans="1:12" ht="63.75">
      <c r="A268" s="97" t="s">
        <v>1103</v>
      </c>
      <c r="B268" s="72" t="s">
        <v>1104</v>
      </c>
      <c r="C268" s="99">
        <v>8621.4</v>
      </c>
      <c r="D268" s="99">
        <v>0</v>
      </c>
      <c r="E268" s="99">
        <v>0</v>
      </c>
      <c r="F268" s="99">
        <v>0</v>
      </c>
      <c r="G268" s="99">
        <v>0</v>
      </c>
      <c r="H268" s="99">
        <v>0</v>
      </c>
      <c r="I268" s="99">
        <v>8621.4</v>
      </c>
      <c r="J268" s="99">
        <v>0</v>
      </c>
      <c r="K268" s="99">
        <v>0</v>
      </c>
      <c r="L268" s="204" t="s">
        <v>210</v>
      </c>
    </row>
    <row r="269" spans="1:12" ht="63.75">
      <c r="A269" s="97" t="s">
        <v>1105</v>
      </c>
      <c r="B269" s="72" t="s">
        <v>1106</v>
      </c>
      <c r="C269" s="99">
        <v>88.8</v>
      </c>
      <c r="D269" s="99">
        <v>88.716</v>
      </c>
      <c r="E269" s="99">
        <v>0</v>
      </c>
      <c r="F269" s="99">
        <v>0</v>
      </c>
      <c r="G269" s="99">
        <v>0</v>
      </c>
      <c r="H269" s="99">
        <v>0</v>
      </c>
      <c r="I269" s="99">
        <v>88.8</v>
      </c>
      <c r="J269" s="99">
        <v>88.716</v>
      </c>
      <c r="K269" s="99">
        <v>88.716</v>
      </c>
      <c r="L269" s="204" t="s">
        <v>254</v>
      </c>
    </row>
    <row r="270" spans="1:12" ht="51">
      <c r="A270" s="97"/>
      <c r="B270" s="72" t="s">
        <v>1839</v>
      </c>
      <c r="C270" s="99">
        <v>6421465.4</v>
      </c>
      <c r="D270" s="99">
        <v>2566273.7219999996</v>
      </c>
      <c r="E270" s="99">
        <v>0</v>
      </c>
      <c r="F270" s="99">
        <v>0</v>
      </c>
      <c r="G270" s="99">
        <v>0</v>
      </c>
      <c r="H270" s="99">
        <v>0</v>
      </c>
      <c r="I270" s="99">
        <v>6421465.4</v>
      </c>
      <c r="J270" s="99">
        <v>2566273.7219999996</v>
      </c>
      <c r="K270" s="99">
        <v>1706981.24</v>
      </c>
      <c r="L270" s="204" t="s">
        <v>255</v>
      </c>
    </row>
    <row r="271" spans="1:12" ht="76.5">
      <c r="A271" s="97"/>
      <c r="B271" s="72" t="s">
        <v>2327</v>
      </c>
      <c r="C271" s="99"/>
      <c r="D271" s="99"/>
      <c r="E271" s="99"/>
      <c r="F271" s="99"/>
      <c r="G271" s="99"/>
      <c r="H271" s="99"/>
      <c r="I271" s="99"/>
      <c r="J271" s="99"/>
      <c r="K271" s="99"/>
      <c r="L271" s="204"/>
    </row>
    <row r="272" spans="1:12" ht="76.5">
      <c r="A272" s="97" t="s">
        <v>1107</v>
      </c>
      <c r="B272" s="72" t="s">
        <v>1840</v>
      </c>
      <c r="C272" s="99">
        <v>300000</v>
      </c>
      <c r="D272" s="99">
        <v>175301.984</v>
      </c>
      <c r="E272" s="99">
        <v>0</v>
      </c>
      <c r="F272" s="99">
        <v>0</v>
      </c>
      <c r="G272" s="99">
        <v>0</v>
      </c>
      <c r="H272" s="99">
        <v>0</v>
      </c>
      <c r="I272" s="99">
        <v>300000</v>
      </c>
      <c r="J272" s="99">
        <v>175301.984</v>
      </c>
      <c r="K272" s="99">
        <v>227695.063</v>
      </c>
      <c r="L272" s="204" t="s">
        <v>256</v>
      </c>
    </row>
    <row r="273" spans="1:12" ht="114.75">
      <c r="A273" s="97" t="s">
        <v>1108</v>
      </c>
      <c r="B273" s="72" t="s">
        <v>1841</v>
      </c>
      <c r="C273" s="99">
        <v>3197744.5</v>
      </c>
      <c r="D273" s="99">
        <v>1725855.797</v>
      </c>
      <c r="E273" s="99">
        <v>0</v>
      </c>
      <c r="F273" s="99">
        <v>0</v>
      </c>
      <c r="G273" s="99">
        <v>0</v>
      </c>
      <c r="H273" s="99">
        <v>0</v>
      </c>
      <c r="I273" s="99">
        <v>3197744.5</v>
      </c>
      <c r="J273" s="99">
        <v>1725855.797</v>
      </c>
      <c r="K273" s="99">
        <v>753046.188</v>
      </c>
      <c r="L273" s="204" t="s">
        <v>257</v>
      </c>
    </row>
    <row r="274" spans="1:12" ht="76.5">
      <c r="A274" s="97"/>
      <c r="B274" s="72" t="s">
        <v>1842</v>
      </c>
      <c r="C274" s="99"/>
      <c r="D274" s="99"/>
      <c r="E274" s="99"/>
      <c r="F274" s="99"/>
      <c r="G274" s="99"/>
      <c r="H274" s="99"/>
      <c r="I274" s="99"/>
      <c r="J274" s="99"/>
      <c r="K274" s="99"/>
      <c r="L274" s="204"/>
    </row>
    <row r="275" spans="1:12" ht="63.75">
      <c r="A275" s="97" t="s">
        <v>1109</v>
      </c>
      <c r="B275" s="72" t="s">
        <v>1843</v>
      </c>
      <c r="C275" s="99">
        <v>536807.8</v>
      </c>
      <c r="D275" s="99">
        <v>40823.642</v>
      </c>
      <c r="E275" s="99">
        <v>0</v>
      </c>
      <c r="F275" s="99">
        <v>0</v>
      </c>
      <c r="G275" s="99">
        <v>0</v>
      </c>
      <c r="H275" s="99">
        <v>0</v>
      </c>
      <c r="I275" s="99">
        <v>536807.8</v>
      </c>
      <c r="J275" s="99">
        <v>40823.642</v>
      </c>
      <c r="K275" s="99">
        <v>82269.269</v>
      </c>
      <c r="L275" s="204" t="s">
        <v>258</v>
      </c>
    </row>
    <row r="276" spans="1:12" ht="76.5">
      <c r="A276" s="97" t="s">
        <v>1110</v>
      </c>
      <c r="B276" s="72" t="s">
        <v>1844</v>
      </c>
      <c r="C276" s="99">
        <v>1000000</v>
      </c>
      <c r="D276" s="99">
        <v>76677.826</v>
      </c>
      <c r="E276" s="99">
        <v>0</v>
      </c>
      <c r="F276" s="99">
        <v>0</v>
      </c>
      <c r="G276" s="99">
        <v>0</v>
      </c>
      <c r="H276" s="99">
        <v>0</v>
      </c>
      <c r="I276" s="99">
        <v>1000000</v>
      </c>
      <c r="J276" s="99">
        <v>76677.826</v>
      </c>
      <c r="K276" s="99">
        <v>137079.145</v>
      </c>
      <c r="L276" s="204" t="s">
        <v>259</v>
      </c>
    </row>
    <row r="277" spans="1:12" ht="76.5">
      <c r="A277" s="97"/>
      <c r="B277" s="72" t="s">
        <v>2318</v>
      </c>
      <c r="C277" s="99"/>
      <c r="D277" s="99"/>
      <c r="E277" s="99"/>
      <c r="F277" s="99"/>
      <c r="G277" s="99"/>
      <c r="H277" s="99"/>
      <c r="I277" s="99"/>
      <c r="J277" s="99"/>
      <c r="K277" s="99"/>
      <c r="L277" s="204"/>
    </row>
    <row r="278" spans="1:12" ht="63.75">
      <c r="A278" s="97" t="s">
        <v>1111</v>
      </c>
      <c r="B278" s="72" t="s">
        <v>1845</v>
      </c>
      <c r="C278" s="99">
        <v>500000</v>
      </c>
      <c r="D278" s="99">
        <v>282721.81</v>
      </c>
      <c r="E278" s="99">
        <v>0</v>
      </c>
      <c r="F278" s="99">
        <v>0</v>
      </c>
      <c r="G278" s="99">
        <v>0</v>
      </c>
      <c r="H278" s="99">
        <v>0</v>
      </c>
      <c r="I278" s="99">
        <v>500000</v>
      </c>
      <c r="J278" s="99">
        <v>282721.81</v>
      </c>
      <c r="K278" s="99">
        <v>241905</v>
      </c>
      <c r="L278" s="204" t="s">
        <v>260</v>
      </c>
    </row>
    <row r="279" spans="1:12" ht="63.75">
      <c r="A279" s="97"/>
      <c r="B279" s="72" t="s">
        <v>1846</v>
      </c>
      <c r="C279" s="99"/>
      <c r="D279" s="99"/>
      <c r="E279" s="99"/>
      <c r="F279" s="99"/>
      <c r="G279" s="99"/>
      <c r="H279" s="99"/>
      <c r="I279" s="99"/>
      <c r="J279" s="99"/>
      <c r="K279" s="99"/>
      <c r="L279" s="204"/>
    </row>
    <row r="280" spans="1:12" ht="51">
      <c r="A280" s="97" t="s">
        <v>1112</v>
      </c>
      <c r="B280" s="72" t="s">
        <v>1847</v>
      </c>
      <c r="C280" s="99">
        <v>492596.3</v>
      </c>
      <c r="D280" s="99">
        <v>197756.588</v>
      </c>
      <c r="E280" s="99">
        <v>0</v>
      </c>
      <c r="F280" s="99">
        <v>0</v>
      </c>
      <c r="G280" s="99">
        <v>0</v>
      </c>
      <c r="H280" s="99">
        <v>0</v>
      </c>
      <c r="I280" s="99">
        <v>492596.3</v>
      </c>
      <c r="J280" s="99">
        <v>197756.588</v>
      </c>
      <c r="K280" s="99">
        <v>197850.5</v>
      </c>
      <c r="L280" s="204" t="s">
        <v>261</v>
      </c>
    </row>
    <row r="281" spans="1:12" ht="76.5">
      <c r="A281" s="97"/>
      <c r="B281" s="72" t="s">
        <v>1848</v>
      </c>
      <c r="C281" s="99"/>
      <c r="D281" s="99"/>
      <c r="E281" s="99"/>
      <c r="F281" s="99"/>
      <c r="G281" s="99"/>
      <c r="H281" s="99"/>
      <c r="I281" s="99"/>
      <c r="J281" s="99"/>
      <c r="K281" s="99"/>
      <c r="L281" s="204"/>
    </row>
    <row r="282" spans="1:12" ht="51">
      <c r="A282" s="97" t="s">
        <v>1113</v>
      </c>
      <c r="B282" s="72" t="s">
        <v>1849</v>
      </c>
      <c r="C282" s="99">
        <v>319316.8</v>
      </c>
      <c r="D282" s="99">
        <v>21949.241</v>
      </c>
      <c r="E282" s="99">
        <v>0</v>
      </c>
      <c r="F282" s="99">
        <v>0</v>
      </c>
      <c r="G282" s="99">
        <v>0</v>
      </c>
      <c r="H282" s="99">
        <v>0</v>
      </c>
      <c r="I282" s="99">
        <v>319316.8</v>
      </c>
      <c r="J282" s="99">
        <v>21949.241</v>
      </c>
      <c r="K282" s="99">
        <v>21949.241</v>
      </c>
      <c r="L282" s="204" t="s">
        <v>1114</v>
      </c>
    </row>
    <row r="283" spans="1:12" ht="76.5">
      <c r="A283" s="97"/>
      <c r="B283" s="72" t="s">
        <v>1115</v>
      </c>
      <c r="C283" s="99"/>
      <c r="D283" s="99"/>
      <c r="E283" s="99"/>
      <c r="F283" s="99"/>
      <c r="G283" s="99"/>
      <c r="H283" s="99"/>
      <c r="I283" s="99"/>
      <c r="J283" s="99"/>
      <c r="K283" s="99"/>
      <c r="L283" s="204"/>
    </row>
    <row r="284" spans="1:12" ht="76.5">
      <c r="A284" s="97" t="s">
        <v>1116</v>
      </c>
      <c r="B284" s="72" t="s">
        <v>1117</v>
      </c>
      <c r="C284" s="99">
        <v>53451.9</v>
      </c>
      <c r="D284" s="99">
        <v>45186.834</v>
      </c>
      <c r="E284" s="99">
        <v>0</v>
      </c>
      <c r="F284" s="99">
        <v>0</v>
      </c>
      <c r="G284" s="99">
        <v>0</v>
      </c>
      <c r="H284" s="99">
        <v>0</v>
      </c>
      <c r="I284" s="99">
        <v>53451.9</v>
      </c>
      <c r="J284" s="99">
        <v>45186.834</v>
      </c>
      <c r="K284" s="99">
        <v>45186.834</v>
      </c>
      <c r="L284" s="204" t="s">
        <v>262</v>
      </c>
    </row>
    <row r="285" spans="1:12" ht="63.75">
      <c r="A285" s="97" t="s">
        <v>1118</v>
      </c>
      <c r="B285" s="72" t="s">
        <v>1119</v>
      </c>
      <c r="C285" s="99">
        <v>8743.4</v>
      </c>
      <c r="D285" s="99">
        <v>0</v>
      </c>
      <c r="E285" s="99">
        <v>0</v>
      </c>
      <c r="F285" s="99">
        <v>0</v>
      </c>
      <c r="G285" s="99">
        <v>0</v>
      </c>
      <c r="H285" s="99">
        <v>0</v>
      </c>
      <c r="I285" s="99">
        <v>8743.4</v>
      </c>
      <c r="J285" s="99">
        <v>0</v>
      </c>
      <c r="K285" s="99">
        <v>0</v>
      </c>
      <c r="L285" s="204" t="s">
        <v>210</v>
      </c>
    </row>
    <row r="286" spans="1:12" ht="51">
      <c r="A286" s="97" t="s">
        <v>1120</v>
      </c>
      <c r="B286" s="72" t="s">
        <v>1121</v>
      </c>
      <c r="C286" s="99">
        <v>8365.5</v>
      </c>
      <c r="D286" s="99">
        <v>0</v>
      </c>
      <c r="E286" s="99">
        <v>0</v>
      </c>
      <c r="F286" s="99">
        <v>0</v>
      </c>
      <c r="G286" s="99">
        <v>0</v>
      </c>
      <c r="H286" s="99">
        <v>0</v>
      </c>
      <c r="I286" s="99">
        <v>8365.5</v>
      </c>
      <c r="J286" s="99">
        <v>0</v>
      </c>
      <c r="K286" s="99">
        <v>0</v>
      </c>
      <c r="L286" s="204" t="s">
        <v>210</v>
      </c>
    </row>
    <row r="287" spans="1:12" ht="51">
      <c r="A287" s="97" t="s">
        <v>1122</v>
      </c>
      <c r="B287" s="72" t="s">
        <v>1123</v>
      </c>
      <c r="C287" s="99">
        <v>4439.2</v>
      </c>
      <c r="D287" s="99">
        <v>0</v>
      </c>
      <c r="E287" s="99">
        <v>0</v>
      </c>
      <c r="F287" s="99">
        <v>0</v>
      </c>
      <c r="G287" s="99">
        <v>0</v>
      </c>
      <c r="H287" s="99">
        <v>0</v>
      </c>
      <c r="I287" s="99">
        <v>4439.2</v>
      </c>
      <c r="J287" s="99">
        <v>0</v>
      </c>
      <c r="K287" s="99">
        <v>0</v>
      </c>
      <c r="L287" s="204" t="s">
        <v>210</v>
      </c>
    </row>
    <row r="288" spans="1:12" ht="51">
      <c r="A288" s="97"/>
      <c r="B288" s="72" t="s">
        <v>1850</v>
      </c>
      <c r="C288" s="99">
        <v>890962</v>
      </c>
      <c r="D288" s="99">
        <v>215343.543</v>
      </c>
      <c r="E288" s="99">
        <v>0</v>
      </c>
      <c r="F288" s="99">
        <v>0</v>
      </c>
      <c r="G288" s="99">
        <v>0</v>
      </c>
      <c r="H288" s="99">
        <v>0</v>
      </c>
      <c r="I288" s="99">
        <v>890962</v>
      </c>
      <c r="J288" s="99">
        <v>215343.543</v>
      </c>
      <c r="K288" s="99">
        <v>124527.90000000001</v>
      </c>
      <c r="L288" s="204" t="s">
        <v>263</v>
      </c>
    </row>
    <row r="289" spans="1:12" ht="63.75">
      <c r="A289" s="97"/>
      <c r="B289" s="72" t="s">
        <v>1851</v>
      </c>
      <c r="C289" s="99"/>
      <c r="D289" s="99"/>
      <c r="E289" s="99"/>
      <c r="F289" s="99"/>
      <c r="G289" s="99"/>
      <c r="H289" s="99"/>
      <c r="I289" s="99"/>
      <c r="J289" s="99"/>
      <c r="K289" s="99"/>
      <c r="L289" s="204"/>
    </row>
    <row r="290" spans="1:12" ht="76.5">
      <c r="A290" s="97" t="s">
        <v>1124</v>
      </c>
      <c r="B290" s="72" t="s">
        <v>1852</v>
      </c>
      <c r="C290" s="99">
        <v>419148.1</v>
      </c>
      <c r="D290" s="99">
        <v>160375.722</v>
      </c>
      <c r="E290" s="99">
        <v>0</v>
      </c>
      <c r="F290" s="99">
        <v>0</v>
      </c>
      <c r="G290" s="99">
        <v>0</v>
      </c>
      <c r="H290" s="99">
        <v>0</v>
      </c>
      <c r="I290" s="99">
        <v>419148.1</v>
      </c>
      <c r="J290" s="99">
        <v>160375.722</v>
      </c>
      <c r="K290" s="99">
        <v>69560.1</v>
      </c>
      <c r="L290" s="204" t="s">
        <v>264</v>
      </c>
    </row>
    <row r="291" spans="1:12" ht="63.75">
      <c r="A291" s="97" t="s">
        <v>1125</v>
      </c>
      <c r="B291" s="72" t="s">
        <v>1853</v>
      </c>
      <c r="C291" s="99">
        <v>432413.9</v>
      </c>
      <c r="D291" s="99">
        <v>54967.821</v>
      </c>
      <c r="E291" s="99">
        <v>0</v>
      </c>
      <c r="F291" s="99">
        <v>0</v>
      </c>
      <c r="G291" s="99">
        <v>0</v>
      </c>
      <c r="H291" s="99">
        <v>0</v>
      </c>
      <c r="I291" s="99">
        <v>432413.9</v>
      </c>
      <c r="J291" s="99">
        <v>54967.821</v>
      </c>
      <c r="K291" s="99">
        <v>54967.8</v>
      </c>
      <c r="L291" s="204" t="s">
        <v>265</v>
      </c>
    </row>
    <row r="292" spans="1:12" ht="63.75">
      <c r="A292" s="97"/>
      <c r="B292" s="72" t="s">
        <v>1126</v>
      </c>
      <c r="C292" s="99"/>
      <c r="D292" s="99"/>
      <c r="E292" s="99"/>
      <c r="F292" s="99"/>
      <c r="G292" s="99"/>
      <c r="H292" s="99"/>
      <c r="I292" s="99"/>
      <c r="J292" s="99"/>
      <c r="K292" s="99"/>
      <c r="L292" s="204"/>
    </row>
    <row r="293" spans="1:12" ht="63.75">
      <c r="A293" s="97" t="s">
        <v>1127</v>
      </c>
      <c r="B293" s="72" t="s">
        <v>1128</v>
      </c>
      <c r="C293" s="99">
        <v>11200</v>
      </c>
      <c r="D293" s="99">
        <v>0</v>
      </c>
      <c r="E293" s="99">
        <v>0</v>
      </c>
      <c r="F293" s="99">
        <v>0</v>
      </c>
      <c r="G293" s="99">
        <v>0</v>
      </c>
      <c r="H293" s="99">
        <v>0</v>
      </c>
      <c r="I293" s="99">
        <v>11200</v>
      </c>
      <c r="J293" s="99">
        <v>0</v>
      </c>
      <c r="K293" s="99">
        <v>0</v>
      </c>
      <c r="L293" s="204" t="s">
        <v>210</v>
      </c>
    </row>
    <row r="294" spans="1:12" ht="63.75">
      <c r="A294" s="97"/>
      <c r="B294" s="72" t="s">
        <v>1567</v>
      </c>
      <c r="C294" s="99"/>
      <c r="D294" s="99"/>
      <c r="E294" s="99"/>
      <c r="F294" s="99"/>
      <c r="G294" s="99"/>
      <c r="H294" s="99"/>
      <c r="I294" s="99"/>
      <c r="J294" s="99"/>
      <c r="K294" s="99"/>
      <c r="L294" s="204"/>
    </row>
    <row r="295" spans="1:12" ht="76.5">
      <c r="A295" s="97" t="s">
        <v>1129</v>
      </c>
      <c r="B295" s="72" t="s">
        <v>1130</v>
      </c>
      <c r="C295" s="99">
        <v>28200</v>
      </c>
      <c r="D295" s="99">
        <v>0</v>
      </c>
      <c r="E295" s="99">
        <v>0</v>
      </c>
      <c r="F295" s="99">
        <v>0</v>
      </c>
      <c r="G295" s="99">
        <v>0</v>
      </c>
      <c r="H295" s="99">
        <v>0</v>
      </c>
      <c r="I295" s="99">
        <v>28200</v>
      </c>
      <c r="J295" s="99">
        <v>0</v>
      </c>
      <c r="K295" s="99">
        <v>0</v>
      </c>
      <c r="L295" s="204" t="s">
        <v>210</v>
      </c>
    </row>
    <row r="296" spans="1:12" ht="51">
      <c r="A296" s="97"/>
      <c r="B296" s="72" t="s">
        <v>1854</v>
      </c>
      <c r="C296" s="99">
        <v>859511.5</v>
      </c>
      <c r="D296" s="99">
        <v>360721.447</v>
      </c>
      <c r="E296" s="99">
        <v>0</v>
      </c>
      <c r="F296" s="99">
        <v>0</v>
      </c>
      <c r="G296" s="99">
        <v>0</v>
      </c>
      <c r="H296" s="99">
        <v>0</v>
      </c>
      <c r="I296" s="99">
        <v>859511.5</v>
      </c>
      <c r="J296" s="99">
        <v>360721.447</v>
      </c>
      <c r="K296" s="99">
        <v>347850.339</v>
      </c>
      <c r="L296" s="204" t="s">
        <v>266</v>
      </c>
    </row>
    <row r="297" spans="1:12" ht="76.5">
      <c r="A297" s="97"/>
      <c r="B297" s="72" t="s">
        <v>2327</v>
      </c>
      <c r="C297" s="99"/>
      <c r="D297" s="99"/>
      <c r="E297" s="99"/>
      <c r="F297" s="99"/>
      <c r="G297" s="99"/>
      <c r="H297" s="99"/>
      <c r="I297" s="99"/>
      <c r="J297" s="99"/>
      <c r="K297" s="99"/>
      <c r="L297" s="204"/>
    </row>
    <row r="298" spans="1:12" ht="51">
      <c r="A298" s="97" t="s">
        <v>1131</v>
      </c>
      <c r="B298" s="72" t="s">
        <v>1855</v>
      </c>
      <c r="C298" s="99">
        <v>859511.5</v>
      </c>
      <c r="D298" s="99">
        <v>360721.447</v>
      </c>
      <c r="E298" s="99">
        <v>0</v>
      </c>
      <c r="F298" s="99">
        <v>0</v>
      </c>
      <c r="G298" s="99">
        <v>0</v>
      </c>
      <c r="H298" s="99">
        <v>0</v>
      </c>
      <c r="I298" s="99">
        <v>859511.5</v>
      </c>
      <c r="J298" s="99">
        <v>360721.447</v>
      </c>
      <c r="K298" s="99">
        <v>347850.339</v>
      </c>
      <c r="L298" s="204" t="s">
        <v>266</v>
      </c>
    </row>
    <row r="299" spans="1:12" ht="38.25">
      <c r="A299" s="97"/>
      <c r="B299" s="72" t="s">
        <v>1856</v>
      </c>
      <c r="C299" s="99">
        <v>774389.4</v>
      </c>
      <c r="D299" s="99">
        <v>318587.366</v>
      </c>
      <c r="E299" s="99">
        <v>0</v>
      </c>
      <c r="F299" s="99">
        <v>0</v>
      </c>
      <c r="G299" s="99">
        <v>0</v>
      </c>
      <c r="H299" s="99">
        <v>0</v>
      </c>
      <c r="I299" s="99">
        <v>774389.4</v>
      </c>
      <c r="J299" s="99">
        <v>318587.366</v>
      </c>
      <c r="K299" s="99">
        <v>103245.54900000001</v>
      </c>
      <c r="L299" s="204" t="s">
        <v>267</v>
      </c>
    </row>
    <row r="300" spans="1:12" ht="76.5">
      <c r="A300" s="97"/>
      <c r="B300" s="72" t="s">
        <v>1842</v>
      </c>
      <c r="C300" s="99"/>
      <c r="D300" s="99"/>
      <c r="E300" s="99"/>
      <c r="F300" s="99"/>
      <c r="G300" s="99"/>
      <c r="H300" s="99"/>
      <c r="I300" s="99"/>
      <c r="J300" s="99"/>
      <c r="K300" s="99"/>
      <c r="L300" s="204"/>
    </row>
    <row r="301" spans="1:12" ht="63.75">
      <c r="A301" s="97" t="s">
        <v>1132</v>
      </c>
      <c r="B301" s="72" t="s">
        <v>1857</v>
      </c>
      <c r="C301" s="99">
        <v>470612.6</v>
      </c>
      <c r="D301" s="99">
        <v>176223.508</v>
      </c>
      <c r="E301" s="99">
        <v>0</v>
      </c>
      <c r="F301" s="99">
        <v>0</v>
      </c>
      <c r="G301" s="99">
        <v>0</v>
      </c>
      <c r="H301" s="99">
        <v>0</v>
      </c>
      <c r="I301" s="99">
        <v>470612.6</v>
      </c>
      <c r="J301" s="99">
        <v>176223.508</v>
      </c>
      <c r="K301" s="99">
        <v>97261.539</v>
      </c>
      <c r="L301" s="204" t="s">
        <v>268</v>
      </c>
    </row>
    <row r="302" spans="1:12" ht="51">
      <c r="A302" s="97" t="s">
        <v>1133</v>
      </c>
      <c r="B302" s="72" t="s">
        <v>1858</v>
      </c>
      <c r="C302" s="99">
        <v>300000</v>
      </c>
      <c r="D302" s="99">
        <v>140157.417</v>
      </c>
      <c r="E302" s="99">
        <v>0</v>
      </c>
      <c r="F302" s="99">
        <v>0</v>
      </c>
      <c r="G302" s="99">
        <v>0</v>
      </c>
      <c r="H302" s="99">
        <v>0</v>
      </c>
      <c r="I302" s="99">
        <v>300000</v>
      </c>
      <c r="J302" s="99">
        <v>140157.417</v>
      </c>
      <c r="K302" s="99">
        <v>3777.569</v>
      </c>
      <c r="L302" s="204" t="s">
        <v>269</v>
      </c>
    </row>
    <row r="303" spans="1:12" ht="25.5">
      <c r="A303" s="97"/>
      <c r="B303" s="72" t="s">
        <v>2299</v>
      </c>
      <c r="C303" s="99"/>
      <c r="D303" s="99"/>
      <c r="E303" s="99"/>
      <c r="F303" s="99"/>
      <c r="G303" s="99"/>
      <c r="H303" s="99"/>
      <c r="I303" s="99"/>
      <c r="J303" s="99"/>
      <c r="K303" s="99"/>
      <c r="L303" s="204"/>
    </row>
    <row r="304" spans="1:12" ht="76.5" customHeight="1">
      <c r="A304" s="97"/>
      <c r="B304" s="72" t="s">
        <v>1842</v>
      </c>
      <c r="C304" s="99"/>
      <c r="D304" s="99"/>
      <c r="E304" s="99"/>
      <c r="F304" s="99"/>
      <c r="G304" s="99"/>
      <c r="H304" s="99"/>
      <c r="I304" s="99"/>
      <c r="J304" s="99"/>
      <c r="K304" s="99"/>
      <c r="L304" s="204"/>
    </row>
    <row r="305" spans="1:12" ht="76.5" customHeight="1">
      <c r="A305" s="97" t="s">
        <v>1134</v>
      </c>
      <c r="B305" s="72" t="s">
        <v>1859</v>
      </c>
      <c r="C305" s="99">
        <v>3776.8</v>
      </c>
      <c r="D305" s="99">
        <v>2206.441</v>
      </c>
      <c r="E305" s="99">
        <v>0</v>
      </c>
      <c r="F305" s="99">
        <v>0</v>
      </c>
      <c r="G305" s="99">
        <v>0</v>
      </c>
      <c r="H305" s="99">
        <v>0</v>
      </c>
      <c r="I305" s="99">
        <v>3776.8</v>
      </c>
      <c r="J305" s="99">
        <v>2206.441</v>
      </c>
      <c r="K305" s="99">
        <v>2206.441</v>
      </c>
      <c r="L305" s="204" t="s">
        <v>270</v>
      </c>
    </row>
    <row r="306" spans="1:12" ht="76.5">
      <c r="A306" s="97"/>
      <c r="B306" s="72" t="s">
        <v>1860</v>
      </c>
      <c r="C306" s="99">
        <v>6813212.800000002</v>
      </c>
      <c r="D306" s="99">
        <v>2049937.4700000002</v>
      </c>
      <c r="E306" s="99">
        <v>0</v>
      </c>
      <c r="F306" s="99">
        <v>0</v>
      </c>
      <c r="G306" s="99">
        <v>0</v>
      </c>
      <c r="H306" s="99">
        <v>0</v>
      </c>
      <c r="I306" s="99">
        <v>6813212.800000002</v>
      </c>
      <c r="J306" s="99">
        <v>2049937.47</v>
      </c>
      <c r="K306" s="99">
        <v>1922510.0720000004</v>
      </c>
      <c r="L306" s="204" t="s">
        <v>250</v>
      </c>
    </row>
    <row r="307" spans="1:12" ht="76.5">
      <c r="A307" s="97"/>
      <c r="B307" s="72" t="s">
        <v>1861</v>
      </c>
      <c r="C307" s="99"/>
      <c r="D307" s="99"/>
      <c r="E307" s="99"/>
      <c r="F307" s="99"/>
      <c r="G307" s="99"/>
      <c r="H307" s="99"/>
      <c r="I307" s="99"/>
      <c r="J307" s="99"/>
      <c r="K307" s="99"/>
      <c r="L307" s="204"/>
    </row>
    <row r="308" spans="1:12" ht="51">
      <c r="A308" s="97" t="s">
        <v>1135</v>
      </c>
      <c r="B308" s="72" t="s">
        <v>1862</v>
      </c>
      <c r="C308" s="99">
        <v>693716.7</v>
      </c>
      <c r="D308" s="99">
        <v>359220.446</v>
      </c>
      <c r="E308" s="99">
        <v>0</v>
      </c>
      <c r="F308" s="99">
        <v>0</v>
      </c>
      <c r="G308" s="99">
        <v>0</v>
      </c>
      <c r="H308" s="99">
        <v>0</v>
      </c>
      <c r="I308" s="99">
        <v>693716.7</v>
      </c>
      <c r="J308" s="99">
        <v>359220.446</v>
      </c>
      <c r="K308" s="99">
        <v>359220.446</v>
      </c>
      <c r="L308" s="204" t="s">
        <v>271</v>
      </c>
    </row>
    <row r="309" spans="1:12" ht="76.5">
      <c r="A309" s="97" t="s">
        <v>1136</v>
      </c>
      <c r="B309" s="72" t="s">
        <v>1863</v>
      </c>
      <c r="C309" s="99">
        <v>419599.4</v>
      </c>
      <c r="D309" s="99">
        <v>222127.009</v>
      </c>
      <c r="E309" s="99">
        <v>0</v>
      </c>
      <c r="F309" s="99">
        <v>0</v>
      </c>
      <c r="G309" s="99">
        <v>0</v>
      </c>
      <c r="H309" s="99">
        <v>0</v>
      </c>
      <c r="I309" s="99">
        <v>419599.4</v>
      </c>
      <c r="J309" s="99">
        <v>222127.009</v>
      </c>
      <c r="K309" s="99">
        <v>222127.009</v>
      </c>
      <c r="L309" s="204" t="s">
        <v>272</v>
      </c>
    </row>
    <row r="310" spans="1:12" ht="51">
      <c r="A310" s="97" t="s">
        <v>1137</v>
      </c>
      <c r="B310" s="72" t="s">
        <v>1864</v>
      </c>
      <c r="C310" s="99">
        <v>1746777.4</v>
      </c>
      <c r="D310" s="99">
        <v>1000444.878</v>
      </c>
      <c r="E310" s="99">
        <v>0</v>
      </c>
      <c r="F310" s="99">
        <v>0</v>
      </c>
      <c r="G310" s="99">
        <v>0</v>
      </c>
      <c r="H310" s="99">
        <v>0</v>
      </c>
      <c r="I310" s="99">
        <v>1746777.4</v>
      </c>
      <c r="J310" s="99">
        <v>1000444.878</v>
      </c>
      <c r="K310" s="99">
        <v>1003804.452</v>
      </c>
      <c r="L310" s="204" t="s">
        <v>243</v>
      </c>
    </row>
    <row r="311" spans="1:12" ht="89.25">
      <c r="A311" s="97" t="s">
        <v>1138</v>
      </c>
      <c r="B311" s="72" t="s">
        <v>1139</v>
      </c>
      <c r="C311" s="99">
        <v>500000</v>
      </c>
      <c r="D311" s="99">
        <v>0</v>
      </c>
      <c r="E311" s="99">
        <v>0</v>
      </c>
      <c r="F311" s="99">
        <v>0</v>
      </c>
      <c r="G311" s="99">
        <v>0</v>
      </c>
      <c r="H311" s="99">
        <v>0</v>
      </c>
      <c r="I311" s="99">
        <v>500000</v>
      </c>
      <c r="J311" s="99">
        <v>0</v>
      </c>
      <c r="K311" s="99">
        <v>0</v>
      </c>
      <c r="L311" s="204" t="s">
        <v>210</v>
      </c>
    </row>
    <row r="312" spans="1:12" ht="76.5">
      <c r="A312" s="97" t="s">
        <v>1140</v>
      </c>
      <c r="B312" s="72" t="s">
        <v>1865</v>
      </c>
      <c r="C312" s="99">
        <v>365211.9</v>
      </c>
      <c r="D312" s="99">
        <v>103999.581</v>
      </c>
      <c r="E312" s="99">
        <v>0</v>
      </c>
      <c r="F312" s="99">
        <v>0</v>
      </c>
      <c r="G312" s="99">
        <v>0</v>
      </c>
      <c r="H312" s="99">
        <v>0</v>
      </c>
      <c r="I312" s="99">
        <v>365211.9</v>
      </c>
      <c r="J312" s="99">
        <v>103999.581</v>
      </c>
      <c r="K312" s="99">
        <v>115545.077</v>
      </c>
      <c r="L312" s="204" t="s">
        <v>273</v>
      </c>
    </row>
    <row r="313" spans="1:12" ht="76.5">
      <c r="A313" s="97" t="s">
        <v>1141</v>
      </c>
      <c r="B313" s="72" t="s">
        <v>1866</v>
      </c>
      <c r="C313" s="99">
        <v>600000</v>
      </c>
      <c r="D313" s="99">
        <v>0</v>
      </c>
      <c r="E313" s="99">
        <v>0</v>
      </c>
      <c r="F313" s="99">
        <v>0</v>
      </c>
      <c r="G313" s="99">
        <v>0</v>
      </c>
      <c r="H313" s="99">
        <v>0</v>
      </c>
      <c r="I313" s="99">
        <v>600000</v>
      </c>
      <c r="J313" s="99">
        <v>0</v>
      </c>
      <c r="K313" s="99">
        <v>23750.691</v>
      </c>
      <c r="L313" s="204" t="s">
        <v>216</v>
      </c>
    </row>
    <row r="314" spans="1:12" ht="153">
      <c r="A314" s="97" t="s">
        <v>1142</v>
      </c>
      <c r="B314" s="72" t="s">
        <v>1143</v>
      </c>
      <c r="C314" s="99">
        <v>877000</v>
      </c>
      <c r="D314" s="99">
        <v>0</v>
      </c>
      <c r="E314" s="99">
        <v>0</v>
      </c>
      <c r="F314" s="99">
        <v>0</v>
      </c>
      <c r="G314" s="99">
        <v>0</v>
      </c>
      <c r="H314" s="99">
        <v>0</v>
      </c>
      <c r="I314" s="99">
        <v>877000</v>
      </c>
      <c r="J314" s="99">
        <v>0</v>
      </c>
      <c r="K314" s="99">
        <v>0</v>
      </c>
      <c r="L314" s="204" t="s">
        <v>210</v>
      </c>
    </row>
    <row r="315" spans="1:12" ht="89.25">
      <c r="A315" s="97" t="s">
        <v>1144</v>
      </c>
      <c r="B315" s="72" t="s">
        <v>1867</v>
      </c>
      <c r="C315" s="99">
        <v>513000</v>
      </c>
      <c r="D315" s="99">
        <v>0</v>
      </c>
      <c r="E315" s="99">
        <v>0</v>
      </c>
      <c r="F315" s="99">
        <v>0</v>
      </c>
      <c r="G315" s="99">
        <v>0</v>
      </c>
      <c r="H315" s="99">
        <v>0</v>
      </c>
      <c r="I315" s="99">
        <v>513000</v>
      </c>
      <c r="J315" s="99">
        <v>0</v>
      </c>
      <c r="K315" s="99">
        <v>0</v>
      </c>
      <c r="L315" s="204" t="s">
        <v>210</v>
      </c>
    </row>
    <row r="316" spans="1:12" ht="63.75">
      <c r="A316" s="97"/>
      <c r="B316" s="72" t="s">
        <v>2240</v>
      </c>
      <c r="C316" s="99"/>
      <c r="D316" s="99"/>
      <c r="E316" s="99"/>
      <c r="F316" s="99"/>
      <c r="G316" s="99"/>
      <c r="H316" s="99"/>
      <c r="I316" s="99"/>
      <c r="J316" s="99"/>
      <c r="K316" s="99"/>
      <c r="L316" s="204"/>
    </row>
    <row r="317" spans="1:12" ht="76.5">
      <c r="A317" s="97" t="s">
        <v>1145</v>
      </c>
      <c r="B317" s="72" t="s">
        <v>1868</v>
      </c>
      <c r="C317" s="99">
        <v>815000</v>
      </c>
      <c r="D317" s="99">
        <v>290786.456</v>
      </c>
      <c r="E317" s="99">
        <v>0</v>
      </c>
      <c r="F317" s="99">
        <v>0</v>
      </c>
      <c r="G317" s="99">
        <v>0</v>
      </c>
      <c r="H317" s="99">
        <v>0</v>
      </c>
      <c r="I317" s="99">
        <v>815000</v>
      </c>
      <c r="J317" s="99">
        <v>290786.456</v>
      </c>
      <c r="K317" s="99">
        <v>124703.297</v>
      </c>
      <c r="L317" s="204" t="s">
        <v>258</v>
      </c>
    </row>
    <row r="318" spans="1:12" ht="76.5">
      <c r="A318" s="97"/>
      <c r="B318" s="72" t="s">
        <v>1861</v>
      </c>
      <c r="C318" s="99"/>
      <c r="D318" s="99"/>
      <c r="E318" s="99"/>
      <c r="F318" s="99"/>
      <c r="G318" s="99"/>
      <c r="H318" s="99"/>
      <c r="I318" s="99"/>
      <c r="J318" s="99"/>
      <c r="K318" s="99"/>
      <c r="L318" s="204"/>
    </row>
    <row r="319" spans="1:12" ht="89.25">
      <c r="A319" s="97" t="s">
        <v>1146</v>
      </c>
      <c r="B319" s="72" t="s">
        <v>1869</v>
      </c>
      <c r="C319" s="99">
        <v>16158.1</v>
      </c>
      <c r="D319" s="99">
        <v>8970.76</v>
      </c>
      <c r="E319" s="99">
        <v>0</v>
      </c>
      <c r="F319" s="99">
        <v>0</v>
      </c>
      <c r="G319" s="99">
        <v>0</v>
      </c>
      <c r="H319" s="99">
        <v>0</v>
      </c>
      <c r="I319" s="99">
        <v>16158.1</v>
      </c>
      <c r="J319" s="99">
        <v>8970.76</v>
      </c>
      <c r="K319" s="99">
        <v>8970.76</v>
      </c>
      <c r="L319" s="204" t="s">
        <v>274</v>
      </c>
    </row>
    <row r="320" spans="1:12" ht="89.25">
      <c r="A320" s="97" t="s">
        <v>1147</v>
      </c>
      <c r="B320" s="72" t="s">
        <v>1870</v>
      </c>
      <c r="C320" s="99">
        <v>23970.1</v>
      </c>
      <c r="D320" s="99">
        <v>7700</v>
      </c>
      <c r="E320" s="99">
        <v>0</v>
      </c>
      <c r="F320" s="99">
        <v>0</v>
      </c>
      <c r="G320" s="99">
        <v>0</v>
      </c>
      <c r="H320" s="99">
        <v>0</v>
      </c>
      <c r="I320" s="99">
        <v>23970.1</v>
      </c>
      <c r="J320" s="99">
        <v>7700</v>
      </c>
      <c r="K320" s="99">
        <v>7700</v>
      </c>
      <c r="L320" s="204" t="s">
        <v>275</v>
      </c>
    </row>
    <row r="321" spans="1:12" ht="89.25">
      <c r="A321" s="97" t="s">
        <v>1148</v>
      </c>
      <c r="B321" s="72" t="s">
        <v>1871</v>
      </c>
      <c r="C321" s="99">
        <v>6598.9</v>
      </c>
      <c r="D321" s="99">
        <v>3600</v>
      </c>
      <c r="E321" s="99">
        <v>0</v>
      </c>
      <c r="F321" s="99">
        <v>0</v>
      </c>
      <c r="G321" s="99">
        <v>0</v>
      </c>
      <c r="H321" s="99">
        <v>0</v>
      </c>
      <c r="I321" s="99">
        <v>6598.9</v>
      </c>
      <c r="J321" s="99">
        <v>3600</v>
      </c>
      <c r="K321" s="99">
        <v>3600</v>
      </c>
      <c r="L321" s="204" t="s">
        <v>276</v>
      </c>
    </row>
    <row r="322" spans="1:12" ht="89.25">
      <c r="A322" s="97" t="s">
        <v>1149</v>
      </c>
      <c r="B322" s="72" t="s">
        <v>1872</v>
      </c>
      <c r="C322" s="99">
        <v>31460.9</v>
      </c>
      <c r="D322" s="99">
        <v>16000</v>
      </c>
      <c r="E322" s="99">
        <v>0</v>
      </c>
      <c r="F322" s="99">
        <v>0</v>
      </c>
      <c r="G322" s="99">
        <v>0</v>
      </c>
      <c r="H322" s="99">
        <v>0</v>
      </c>
      <c r="I322" s="99">
        <v>31460.9</v>
      </c>
      <c r="J322" s="99">
        <v>16000</v>
      </c>
      <c r="K322" s="99">
        <v>16000</v>
      </c>
      <c r="L322" s="204" t="s">
        <v>1150</v>
      </c>
    </row>
    <row r="323" spans="1:12" ht="89.25">
      <c r="A323" s="97" t="s">
        <v>1151</v>
      </c>
      <c r="B323" s="72" t="s">
        <v>1873</v>
      </c>
      <c r="C323" s="99">
        <v>4719.4</v>
      </c>
      <c r="D323" s="99">
        <v>3300</v>
      </c>
      <c r="E323" s="99">
        <v>0</v>
      </c>
      <c r="F323" s="99">
        <v>0</v>
      </c>
      <c r="G323" s="99">
        <v>0</v>
      </c>
      <c r="H323" s="99">
        <v>0</v>
      </c>
      <c r="I323" s="99">
        <v>4719.4</v>
      </c>
      <c r="J323" s="99">
        <v>3300</v>
      </c>
      <c r="K323" s="99">
        <v>3300</v>
      </c>
      <c r="L323" s="204" t="s">
        <v>277</v>
      </c>
    </row>
    <row r="324" spans="1:12" ht="89.25">
      <c r="A324" s="97" t="s">
        <v>1152</v>
      </c>
      <c r="B324" s="72" t="s">
        <v>1153</v>
      </c>
      <c r="C324" s="99">
        <v>14000</v>
      </c>
      <c r="D324" s="99">
        <v>7000</v>
      </c>
      <c r="E324" s="99">
        <v>0</v>
      </c>
      <c r="F324" s="99">
        <v>0</v>
      </c>
      <c r="G324" s="99">
        <v>0</v>
      </c>
      <c r="H324" s="99">
        <v>0</v>
      </c>
      <c r="I324" s="99">
        <v>14000</v>
      </c>
      <c r="J324" s="99">
        <v>7000</v>
      </c>
      <c r="K324" s="99">
        <v>7000</v>
      </c>
      <c r="L324" s="204" t="s">
        <v>278</v>
      </c>
    </row>
    <row r="325" spans="1:12" ht="102">
      <c r="A325" s="97" t="s">
        <v>1154</v>
      </c>
      <c r="B325" s="72" t="s">
        <v>1155</v>
      </c>
      <c r="C325" s="99">
        <v>17735.2</v>
      </c>
      <c r="D325" s="99">
        <v>11500</v>
      </c>
      <c r="E325" s="99">
        <v>0</v>
      </c>
      <c r="F325" s="99">
        <v>0</v>
      </c>
      <c r="G325" s="99">
        <v>0</v>
      </c>
      <c r="H325" s="99">
        <v>0</v>
      </c>
      <c r="I325" s="99">
        <v>17735.2</v>
      </c>
      <c r="J325" s="99">
        <v>11500</v>
      </c>
      <c r="K325" s="99">
        <v>11500</v>
      </c>
      <c r="L325" s="204" t="s">
        <v>279</v>
      </c>
    </row>
    <row r="326" spans="1:12" ht="89.25">
      <c r="A326" s="97" t="s">
        <v>1156</v>
      </c>
      <c r="B326" s="72" t="s">
        <v>1157</v>
      </c>
      <c r="C326" s="99">
        <v>11800</v>
      </c>
      <c r="D326" s="99">
        <v>7000</v>
      </c>
      <c r="E326" s="99">
        <v>0</v>
      </c>
      <c r="F326" s="99">
        <v>0</v>
      </c>
      <c r="G326" s="99">
        <v>0</v>
      </c>
      <c r="H326" s="99">
        <v>0</v>
      </c>
      <c r="I326" s="99">
        <v>11800</v>
      </c>
      <c r="J326" s="99">
        <v>7000</v>
      </c>
      <c r="K326" s="99">
        <v>7000</v>
      </c>
      <c r="L326" s="204" t="s">
        <v>280</v>
      </c>
    </row>
    <row r="327" spans="1:12" ht="89.25">
      <c r="A327" s="97" t="s">
        <v>1158</v>
      </c>
      <c r="B327" s="72" t="s">
        <v>1159</v>
      </c>
      <c r="C327" s="99">
        <v>24288.4</v>
      </c>
      <c r="D327" s="99">
        <v>8288.34</v>
      </c>
      <c r="E327" s="99">
        <v>0</v>
      </c>
      <c r="F327" s="99">
        <v>0</v>
      </c>
      <c r="G327" s="99">
        <v>0</v>
      </c>
      <c r="H327" s="99">
        <v>0</v>
      </c>
      <c r="I327" s="99">
        <v>24288.4</v>
      </c>
      <c r="J327" s="99">
        <v>8288.34</v>
      </c>
      <c r="K327" s="99">
        <v>8288.34</v>
      </c>
      <c r="L327" s="204" t="s">
        <v>281</v>
      </c>
    </row>
    <row r="328" spans="1:12" ht="15" customHeight="1">
      <c r="A328" s="97" t="s">
        <v>1160</v>
      </c>
      <c r="B328" s="72" t="s">
        <v>1161</v>
      </c>
      <c r="C328" s="99">
        <v>10000</v>
      </c>
      <c r="D328" s="99">
        <v>0</v>
      </c>
      <c r="E328" s="99">
        <v>0</v>
      </c>
      <c r="F328" s="99">
        <v>0</v>
      </c>
      <c r="G328" s="99">
        <v>0</v>
      </c>
      <c r="H328" s="99">
        <v>0</v>
      </c>
      <c r="I328" s="99">
        <v>10000</v>
      </c>
      <c r="J328" s="99">
        <v>0</v>
      </c>
      <c r="K328" s="99">
        <v>0</v>
      </c>
      <c r="L328" s="204" t="s">
        <v>210</v>
      </c>
    </row>
    <row r="329" spans="1:12" ht="76.5">
      <c r="A329" s="97" t="s">
        <v>1162</v>
      </c>
      <c r="B329" s="72" t="s">
        <v>1163</v>
      </c>
      <c r="C329" s="99">
        <v>5820.7</v>
      </c>
      <c r="D329" s="99">
        <v>0</v>
      </c>
      <c r="E329" s="99">
        <v>0</v>
      </c>
      <c r="F329" s="99">
        <v>0</v>
      </c>
      <c r="G329" s="99">
        <v>0</v>
      </c>
      <c r="H329" s="99">
        <v>0</v>
      </c>
      <c r="I329" s="99">
        <v>5820.7</v>
      </c>
      <c r="J329" s="99">
        <v>0</v>
      </c>
      <c r="K329" s="99">
        <v>0</v>
      </c>
      <c r="L329" s="204" t="s">
        <v>210</v>
      </c>
    </row>
    <row r="330" spans="1:12" ht="89.25">
      <c r="A330" s="97" t="s">
        <v>1164</v>
      </c>
      <c r="B330" s="72" t="s">
        <v>1165</v>
      </c>
      <c r="C330" s="99">
        <v>5000</v>
      </c>
      <c r="D330" s="99">
        <v>0</v>
      </c>
      <c r="E330" s="99">
        <v>0</v>
      </c>
      <c r="F330" s="99">
        <v>0</v>
      </c>
      <c r="G330" s="99">
        <v>0</v>
      </c>
      <c r="H330" s="99">
        <v>0</v>
      </c>
      <c r="I330" s="99">
        <v>5000</v>
      </c>
      <c r="J330" s="99">
        <v>0</v>
      </c>
      <c r="K330" s="99">
        <v>0</v>
      </c>
      <c r="L330" s="204" t="s">
        <v>210</v>
      </c>
    </row>
    <row r="331" spans="1:12" ht="89.25">
      <c r="A331" s="97" t="s">
        <v>1166</v>
      </c>
      <c r="B331" s="72" t="s">
        <v>1167</v>
      </c>
      <c r="C331" s="99">
        <v>4000</v>
      </c>
      <c r="D331" s="99">
        <v>0</v>
      </c>
      <c r="E331" s="99">
        <v>0</v>
      </c>
      <c r="F331" s="99">
        <v>0</v>
      </c>
      <c r="G331" s="99">
        <v>0</v>
      </c>
      <c r="H331" s="99">
        <v>0</v>
      </c>
      <c r="I331" s="99">
        <v>4000</v>
      </c>
      <c r="J331" s="99">
        <v>0</v>
      </c>
      <c r="K331" s="99">
        <v>0</v>
      </c>
      <c r="L331" s="204" t="s">
        <v>210</v>
      </c>
    </row>
    <row r="332" spans="1:12" ht="89.25">
      <c r="A332" s="97" t="s">
        <v>1168</v>
      </c>
      <c r="B332" s="72" t="s">
        <v>1169</v>
      </c>
      <c r="C332" s="99">
        <v>5000</v>
      </c>
      <c r="D332" s="99">
        <v>0</v>
      </c>
      <c r="E332" s="99">
        <v>0</v>
      </c>
      <c r="F332" s="99">
        <v>0</v>
      </c>
      <c r="G332" s="99">
        <v>0</v>
      </c>
      <c r="H332" s="99">
        <v>0</v>
      </c>
      <c r="I332" s="99">
        <v>5000</v>
      </c>
      <c r="J332" s="99">
        <v>0</v>
      </c>
      <c r="K332" s="99">
        <v>0</v>
      </c>
      <c r="L332" s="204" t="s">
        <v>210</v>
      </c>
    </row>
    <row r="333" spans="1:12" ht="76.5">
      <c r="A333" s="97" t="s">
        <v>1170</v>
      </c>
      <c r="B333" s="72" t="s">
        <v>1171</v>
      </c>
      <c r="C333" s="99">
        <v>25000</v>
      </c>
      <c r="D333" s="99">
        <v>0</v>
      </c>
      <c r="E333" s="99">
        <v>0</v>
      </c>
      <c r="F333" s="99">
        <v>0</v>
      </c>
      <c r="G333" s="99">
        <v>0</v>
      </c>
      <c r="H333" s="99">
        <v>0</v>
      </c>
      <c r="I333" s="99">
        <v>25000</v>
      </c>
      <c r="J333" s="99">
        <v>0</v>
      </c>
      <c r="K333" s="99">
        <v>0</v>
      </c>
      <c r="L333" s="204" t="s">
        <v>210</v>
      </c>
    </row>
    <row r="334" spans="1:12" ht="76.5">
      <c r="A334" s="97" t="s">
        <v>1172</v>
      </c>
      <c r="B334" s="72" t="s">
        <v>1173</v>
      </c>
      <c r="C334" s="99">
        <v>20000</v>
      </c>
      <c r="D334" s="99">
        <v>0</v>
      </c>
      <c r="E334" s="99">
        <v>0</v>
      </c>
      <c r="F334" s="99">
        <v>0</v>
      </c>
      <c r="G334" s="99">
        <v>0</v>
      </c>
      <c r="H334" s="99">
        <v>0</v>
      </c>
      <c r="I334" s="99">
        <v>20000</v>
      </c>
      <c r="J334" s="99">
        <v>0</v>
      </c>
      <c r="K334" s="99">
        <v>0</v>
      </c>
      <c r="L334" s="204" t="s">
        <v>210</v>
      </c>
    </row>
    <row r="335" spans="1:12" ht="76.5">
      <c r="A335" s="97" t="s">
        <v>1174</v>
      </c>
      <c r="B335" s="72" t="s">
        <v>1175</v>
      </c>
      <c r="C335" s="99">
        <v>7000</v>
      </c>
      <c r="D335" s="99">
        <v>0</v>
      </c>
      <c r="E335" s="99">
        <v>0</v>
      </c>
      <c r="F335" s="99">
        <v>0</v>
      </c>
      <c r="G335" s="99">
        <v>0</v>
      </c>
      <c r="H335" s="99">
        <v>0</v>
      </c>
      <c r="I335" s="99">
        <v>7000</v>
      </c>
      <c r="J335" s="99">
        <v>0</v>
      </c>
      <c r="K335" s="99">
        <v>0</v>
      </c>
      <c r="L335" s="204" t="s">
        <v>210</v>
      </c>
    </row>
    <row r="336" spans="1:12" ht="76.5">
      <c r="A336" s="97" t="s">
        <v>1176</v>
      </c>
      <c r="B336" s="72" t="s">
        <v>1177</v>
      </c>
      <c r="C336" s="99">
        <v>15000</v>
      </c>
      <c r="D336" s="99">
        <v>0</v>
      </c>
      <c r="E336" s="99">
        <v>0</v>
      </c>
      <c r="F336" s="99">
        <v>0</v>
      </c>
      <c r="G336" s="99">
        <v>0</v>
      </c>
      <c r="H336" s="99">
        <v>0</v>
      </c>
      <c r="I336" s="99">
        <v>15000</v>
      </c>
      <c r="J336" s="99">
        <v>0</v>
      </c>
      <c r="K336" s="99">
        <v>0</v>
      </c>
      <c r="L336" s="204" t="s">
        <v>210</v>
      </c>
    </row>
    <row r="337" spans="1:12" ht="89.25">
      <c r="A337" s="97" t="s">
        <v>1178</v>
      </c>
      <c r="B337" s="72" t="s">
        <v>1179</v>
      </c>
      <c r="C337" s="99">
        <v>4000</v>
      </c>
      <c r="D337" s="99">
        <v>0</v>
      </c>
      <c r="E337" s="99">
        <v>0</v>
      </c>
      <c r="F337" s="99">
        <v>0</v>
      </c>
      <c r="G337" s="99">
        <v>0</v>
      </c>
      <c r="H337" s="99">
        <v>0</v>
      </c>
      <c r="I337" s="99">
        <v>4000</v>
      </c>
      <c r="J337" s="99">
        <v>0</v>
      </c>
      <c r="K337" s="99">
        <v>0</v>
      </c>
      <c r="L337" s="204" t="s">
        <v>210</v>
      </c>
    </row>
    <row r="338" spans="1:12" ht="63.75">
      <c r="A338" s="97"/>
      <c r="B338" s="72" t="s">
        <v>1525</v>
      </c>
      <c r="C338" s="99"/>
      <c r="D338" s="99"/>
      <c r="E338" s="99"/>
      <c r="F338" s="99"/>
      <c r="G338" s="99"/>
      <c r="H338" s="99"/>
      <c r="I338" s="99"/>
      <c r="J338" s="99"/>
      <c r="K338" s="99"/>
      <c r="L338" s="204"/>
    </row>
    <row r="339" spans="1:12" ht="76.5">
      <c r="A339" s="97" t="s">
        <v>1180</v>
      </c>
      <c r="B339" s="72" t="s">
        <v>1181</v>
      </c>
      <c r="C339" s="99">
        <v>15000</v>
      </c>
      <c r="D339" s="99">
        <v>0</v>
      </c>
      <c r="E339" s="99">
        <v>0</v>
      </c>
      <c r="F339" s="99">
        <v>0</v>
      </c>
      <c r="G339" s="99">
        <v>0</v>
      </c>
      <c r="H339" s="99">
        <v>0</v>
      </c>
      <c r="I339" s="99">
        <v>15000</v>
      </c>
      <c r="J339" s="99">
        <v>0</v>
      </c>
      <c r="K339" s="99">
        <v>0</v>
      </c>
      <c r="L339" s="204" t="s">
        <v>210</v>
      </c>
    </row>
    <row r="340" spans="1:12" ht="76.5">
      <c r="A340" s="97" t="s">
        <v>1182</v>
      </c>
      <c r="B340" s="72" t="s">
        <v>1183</v>
      </c>
      <c r="C340" s="99">
        <v>16355.7</v>
      </c>
      <c r="D340" s="99">
        <v>0</v>
      </c>
      <c r="E340" s="99">
        <v>0</v>
      </c>
      <c r="F340" s="99">
        <v>0</v>
      </c>
      <c r="G340" s="99">
        <v>0</v>
      </c>
      <c r="H340" s="99">
        <v>0</v>
      </c>
      <c r="I340" s="99">
        <v>16355.7</v>
      </c>
      <c r="J340" s="99">
        <v>0</v>
      </c>
      <c r="K340" s="99">
        <v>0</v>
      </c>
      <c r="L340" s="204" t="s">
        <v>210</v>
      </c>
    </row>
    <row r="341" spans="1:12" ht="51">
      <c r="A341" s="97"/>
      <c r="B341" s="72" t="s">
        <v>1874</v>
      </c>
      <c r="C341" s="99">
        <v>524800</v>
      </c>
      <c r="D341" s="99">
        <v>60314.232</v>
      </c>
      <c r="E341" s="99">
        <v>0</v>
      </c>
      <c r="F341" s="99">
        <v>0</v>
      </c>
      <c r="G341" s="99">
        <v>0</v>
      </c>
      <c r="H341" s="99">
        <v>0</v>
      </c>
      <c r="I341" s="99">
        <v>524800</v>
      </c>
      <c r="J341" s="99">
        <v>60314.232</v>
      </c>
      <c r="K341" s="99">
        <v>0</v>
      </c>
      <c r="L341" s="204" t="s">
        <v>210</v>
      </c>
    </row>
    <row r="342" spans="1:12" ht="63.75">
      <c r="A342" s="97"/>
      <c r="B342" s="72" t="s">
        <v>1875</v>
      </c>
      <c r="C342" s="99"/>
      <c r="D342" s="99"/>
      <c r="E342" s="99"/>
      <c r="F342" s="99"/>
      <c r="G342" s="99"/>
      <c r="H342" s="99"/>
      <c r="I342" s="99"/>
      <c r="J342" s="99"/>
      <c r="K342" s="99"/>
      <c r="L342" s="204"/>
    </row>
    <row r="343" spans="1:12" ht="114.75">
      <c r="A343" s="97" t="s">
        <v>1184</v>
      </c>
      <c r="B343" s="72" t="s">
        <v>1876</v>
      </c>
      <c r="C343" s="99">
        <v>286795.5</v>
      </c>
      <c r="D343" s="99">
        <v>0</v>
      </c>
      <c r="E343" s="99">
        <v>0</v>
      </c>
      <c r="F343" s="99">
        <v>0</v>
      </c>
      <c r="G343" s="99">
        <v>0</v>
      </c>
      <c r="H343" s="99">
        <v>0</v>
      </c>
      <c r="I343" s="99">
        <v>286795.5</v>
      </c>
      <c r="J343" s="99">
        <v>0</v>
      </c>
      <c r="K343" s="99">
        <v>0</v>
      </c>
      <c r="L343" s="204" t="s">
        <v>210</v>
      </c>
    </row>
    <row r="344" spans="1:12" ht="127.5">
      <c r="A344" s="97" t="s">
        <v>1185</v>
      </c>
      <c r="B344" s="72" t="s">
        <v>1877</v>
      </c>
      <c r="C344" s="99">
        <v>213204.5</v>
      </c>
      <c r="D344" s="99">
        <v>60314.232</v>
      </c>
      <c r="E344" s="99">
        <v>0</v>
      </c>
      <c r="F344" s="99">
        <v>0</v>
      </c>
      <c r="G344" s="99">
        <v>0</v>
      </c>
      <c r="H344" s="99">
        <v>0</v>
      </c>
      <c r="I344" s="99">
        <v>213204.5</v>
      </c>
      <c r="J344" s="99">
        <v>60314.232</v>
      </c>
      <c r="K344" s="99">
        <v>0</v>
      </c>
      <c r="L344" s="204" t="s">
        <v>210</v>
      </c>
    </row>
    <row r="345" spans="1:12" ht="63.75">
      <c r="A345" s="97"/>
      <c r="B345" s="72" t="s">
        <v>1186</v>
      </c>
      <c r="C345" s="99"/>
      <c r="D345" s="99"/>
      <c r="E345" s="99"/>
      <c r="F345" s="99"/>
      <c r="G345" s="99"/>
      <c r="H345" s="99"/>
      <c r="I345" s="99"/>
      <c r="J345" s="99"/>
      <c r="K345" s="99"/>
      <c r="L345" s="204"/>
    </row>
    <row r="346" spans="1:12" ht="63.75">
      <c r="A346" s="97" t="s">
        <v>1187</v>
      </c>
      <c r="B346" s="72" t="s">
        <v>1188</v>
      </c>
      <c r="C346" s="99">
        <v>24800</v>
      </c>
      <c r="D346" s="99">
        <v>0</v>
      </c>
      <c r="E346" s="99">
        <v>0</v>
      </c>
      <c r="F346" s="99">
        <v>0</v>
      </c>
      <c r="G346" s="99">
        <v>0</v>
      </c>
      <c r="H346" s="99">
        <v>0</v>
      </c>
      <c r="I346" s="99">
        <v>24800</v>
      </c>
      <c r="J346" s="99">
        <v>0</v>
      </c>
      <c r="K346" s="99">
        <v>0</v>
      </c>
      <c r="L346" s="204" t="s">
        <v>210</v>
      </c>
    </row>
    <row r="347" spans="1:12" ht="51">
      <c r="A347" s="97"/>
      <c r="B347" s="72" t="s">
        <v>1878</v>
      </c>
      <c r="C347" s="99">
        <v>2074300</v>
      </c>
      <c r="D347" s="99">
        <v>852383.1780000001</v>
      </c>
      <c r="E347" s="99">
        <v>0</v>
      </c>
      <c r="F347" s="99">
        <v>0</v>
      </c>
      <c r="G347" s="99">
        <v>0</v>
      </c>
      <c r="H347" s="99">
        <v>0</v>
      </c>
      <c r="I347" s="99">
        <v>2074300</v>
      </c>
      <c r="J347" s="99">
        <v>852383.1780000001</v>
      </c>
      <c r="K347" s="99">
        <v>1004531.4170000001</v>
      </c>
      <c r="L347" s="204" t="s">
        <v>260</v>
      </c>
    </row>
    <row r="348" spans="1:12" ht="76.5">
      <c r="A348" s="97"/>
      <c r="B348" s="72" t="s">
        <v>1861</v>
      </c>
      <c r="C348" s="99"/>
      <c r="D348" s="99"/>
      <c r="E348" s="99"/>
      <c r="F348" s="99"/>
      <c r="G348" s="99"/>
      <c r="H348" s="99"/>
      <c r="I348" s="99"/>
      <c r="J348" s="99"/>
      <c r="K348" s="99"/>
      <c r="L348" s="204"/>
    </row>
    <row r="349" spans="1:12" ht="63.75">
      <c r="A349" s="97" t="s">
        <v>1189</v>
      </c>
      <c r="B349" s="72" t="s">
        <v>1879</v>
      </c>
      <c r="C349" s="99">
        <v>605000</v>
      </c>
      <c r="D349" s="99">
        <v>265303.193</v>
      </c>
      <c r="E349" s="99">
        <v>0</v>
      </c>
      <c r="F349" s="99">
        <v>0</v>
      </c>
      <c r="G349" s="99">
        <v>0</v>
      </c>
      <c r="H349" s="99">
        <v>0</v>
      </c>
      <c r="I349" s="99">
        <v>605000</v>
      </c>
      <c r="J349" s="99">
        <v>265303.193</v>
      </c>
      <c r="K349" s="99">
        <v>339084.259</v>
      </c>
      <c r="L349" s="204" t="s">
        <v>282</v>
      </c>
    </row>
    <row r="350" spans="1:12" ht="63.75">
      <c r="A350" s="97" t="s">
        <v>1190</v>
      </c>
      <c r="B350" s="72" t="s">
        <v>1880</v>
      </c>
      <c r="C350" s="99">
        <v>1469300</v>
      </c>
      <c r="D350" s="99">
        <v>587079.985</v>
      </c>
      <c r="E350" s="99">
        <v>0</v>
      </c>
      <c r="F350" s="99">
        <v>0</v>
      </c>
      <c r="G350" s="99">
        <v>0</v>
      </c>
      <c r="H350" s="99">
        <v>0</v>
      </c>
      <c r="I350" s="99">
        <v>1469300</v>
      </c>
      <c r="J350" s="99">
        <v>587079.985</v>
      </c>
      <c r="K350" s="99">
        <v>665447.158</v>
      </c>
      <c r="L350" s="204" t="s">
        <v>283</v>
      </c>
    </row>
    <row r="351" spans="1:12" ht="38.25">
      <c r="A351" s="97"/>
      <c r="B351" s="72" t="s">
        <v>1881</v>
      </c>
      <c r="C351" s="99">
        <v>507000</v>
      </c>
      <c r="D351" s="99">
        <v>330159.475</v>
      </c>
      <c r="E351" s="99">
        <v>0</v>
      </c>
      <c r="F351" s="99">
        <v>0</v>
      </c>
      <c r="G351" s="99">
        <v>0</v>
      </c>
      <c r="H351" s="99">
        <v>0</v>
      </c>
      <c r="I351" s="99">
        <v>507000</v>
      </c>
      <c r="J351" s="99">
        <v>330159.475</v>
      </c>
      <c r="K351" s="99">
        <v>493372.2</v>
      </c>
      <c r="L351" s="204" t="s">
        <v>284</v>
      </c>
    </row>
    <row r="352" spans="1:12" ht="89.25">
      <c r="A352" s="97"/>
      <c r="B352" s="72" t="s">
        <v>1882</v>
      </c>
      <c r="C352" s="99"/>
      <c r="D352" s="99"/>
      <c r="E352" s="99"/>
      <c r="F352" s="99"/>
      <c r="G352" s="99"/>
      <c r="H352" s="99"/>
      <c r="I352" s="99"/>
      <c r="J352" s="99"/>
      <c r="K352" s="99"/>
      <c r="L352" s="204"/>
    </row>
    <row r="353" spans="1:12" ht="76.5">
      <c r="A353" s="97" t="s">
        <v>1191</v>
      </c>
      <c r="B353" s="72" t="s">
        <v>1883</v>
      </c>
      <c r="C353" s="99">
        <v>500000</v>
      </c>
      <c r="D353" s="99">
        <v>330159.475</v>
      </c>
      <c r="E353" s="99">
        <v>0</v>
      </c>
      <c r="F353" s="99">
        <v>0</v>
      </c>
      <c r="G353" s="99">
        <v>0</v>
      </c>
      <c r="H353" s="99">
        <v>0</v>
      </c>
      <c r="I353" s="99">
        <v>500000</v>
      </c>
      <c r="J353" s="99">
        <v>330159.475</v>
      </c>
      <c r="K353" s="99">
        <v>493372.2</v>
      </c>
      <c r="L353" s="204" t="s">
        <v>285</v>
      </c>
    </row>
    <row r="354" spans="1:12" ht="63.75">
      <c r="A354" s="97"/>
      <c r="B354" s="72" t="s">
        <v>1192</v>
      </c>
      <c r="C354" s="99"/>
      <c r="D354" s="99"/>
      <c r="E354" s="99"/>
      <c r="F354" s="99"/>
      <c r="G354" s="99"/>
      <c r="H354" s="99"/>
      <c r="I354" s="99"/>
      <c r="J354" s="99"/>
      <c r="K354" s="99"/>
      <c r="L354" s="204"/>
    </row>
    <row r="355" spans="1:12" ht="127.5">
      <c r="A355" s="97" t="s">
        <v>1193</v>
      </c>
      <c r="B355" s="72" t="s">
        <v>1194</v>
      </c>
      <c r="C355" s="99">
        <v>7000</v>
      </c>
      <c r="D355" s="99">
        <v>0</v>
      </c>
      <c r="E355" s="99">
        <v>0</v>
      </c>
      <c r="F355" s="99">
        <v>0</v>
      </c>
      <c r="G355" s="99">
        <v>0</v>
      </c>
      <c r="H355" s="99">
        <v>0</v>
      </c>
      <c r="I355" s="99">
        <v>7000</v>
      </c>
      <c r="J355" s="99">
        <v>0</v>
      </c>
      <c r="K355" s="99">
        <v>0</v>
      </c>
      <c r="L355" s="204" t="s">
        <v>210</v>
      </c>
    </row>
    <row r="356" spans="1:12" ht="38.25">
      <c r="A356" s="97"/>
      <c r="B356" s="72" t="s">
        <v>1884</v>
      </c>
      <c r="C356" s="99">
        <v>100000</v>
      </c>
      <c r="D356" s="99">
        <v>0</v>
      </c>
      <c r="E356" s="99">
        <v>0</v>
      </c>
      <c r="F356" s="99">
        <v>0</v>
      </c>
      <c r="G356" s="99">
        <v>0</v>
      </c>
      <c r="H356" s="99">
        <v>0</v>
      </c>
      <c r="I356" s="99">
        <v>100000</v>
      </c>
      <c r="J356" s="99">
        <v>0</v>
      </c>
      <c r="K356" s="99">
        <v>0</v>
      </c>
      <c r="L356" s="204" t="s">
        <v>210</v>
      </c>
    </row>
    <row r="357" spans="1:12" ht="63.75">
      <c r="A357" s="97"/>
      <c r="B357" s="72" t="s">
        <v>2240</v>
      </c>
      <c r="C357" s="99"/>
      <c r="D357" s="99"/>
      <c r="E357" s="99"/>
      <c r="F357" s="99"/>
      <c r="G357" s="99"/>
      <c r="H357" s="99"/>
      <c r="I357" s="99"/>
      <c r="J357" s="99"/>
      <c r="K357" s="99"/>
      <c r="L357" s="204"/>
    </row>
    <row r="358" spans="1:12" ht="51">
      <c r="A358" s="97" t="s">
        <v>1195</v>
      </c>
      <c r="B358" s="72" t="s">
        <v>1885</v>
      </c>
      <c r="C358" s="99">
        <v>100000</v>
      </c>
      <c r="D358" s="99">
        <v>0</v>
      </c>
      <c r="E358" s="99">
        <v>0</v>
      </c>
      <c r="F358" s="99">
        <v>0</v>
      </c>
      <c r="G358" s="99">
        <v>0</v>
      </c>
      <c r="H358" s="99">
        <v>0</v>
      </c>
      <c r="I358" s="99">
        <v>100000</v>
      </c>
      <c r="J358" s="99">
        <v>0</v>
      </c>
      <c r="K358" s="99">
        <v>0</v>
      </c>
      <c r="L358" s="204" t="s">
        <v>210</v>
      </c>
    </row>
    <row r="359" spans="1:12" ht="63.75">
      <c r="A359" s="97"/>
      <c r="B359" s="72" t="s">
        <v>1886</v>
      </c>
      <c r="C359" s="99">
        <v>5198782.300000003</v>
      </c>
      <c r="D359" s="99">
        <v>1035901.8047999998</v>
      </c>
      <c r="E359" s="99">
        <v>0</v>
      </c>
      <c r="F359" s="99">
        <v>0</v>
      </c>
      <c r="G359" s="99">
        <v>0</v>
      </c>
      <c r="H359" s="99">
        <v>0</v>
      </c>
      <c r="I359" s="99">
        <v>5198782.3</v>
      </c>
      <c r="J359" s="99">
        <v>1035901.8047999998</v>
      </c>
      <c r="K359" s="99">
        <v>1001743.4789999998</v>
      </c>
      <c r="L359" s="204" t="s">
        <v>286</v>
      </c>
    </row>
    <row r="360" spans="1:12" ht="63.75">
      <c r="A360" s="97"/>
      <c r="B360" s="72" t="s">
        <v>1887</v>
      </c>
      <c r="C360" s="99"/>
      <c r="D360" s="99"/>
      <c r="E360" s="99"/>
      <c r="F360" s="99"/>
      <c r="G360" s="99"/>
      <c r="H360" s="99"/>
      <c r="I360" s="99"/>
      <c r="J360" s="99"/>
      <c r="K360" s="99"/>
      <c r="L360" s="204"/>
    </row>
    <row r="361" spans="1:12" ht="89.25">
      <c r="A361" s="97" t="s">
        <v>1196</v>
      </c>
      <c r="B361" s="72" t="s">
        <v>1888</v>
      </c>
      <c r="C361" s="99">
        <v>3441582.3</v>
      </c>
      <c r="D361" s="99">
        <v>570146.74</v>
      </c>
      <c r="E361" s="99">
        <v>0</v>
      </c>
      <c r="F361" s="99">
        <v>0</v>
      </c>
      <c r="G361" s="99">
        <v>0</v>
      </c>
      <c r="H361" s="99">
        <v>0</v>
      </c>
      <c r="I361" s="99">
        <v>3441582.3</v>
      </c>
      <c r="J361" s="99">
        <v>570146.74</v>
      </c>
      <c r="K361" s="99">
        <v>682585.69</v>
      </c>
      <c r="L361" s="204" t="s">
        <v>287</v>
      </c>
    </row>
    <row r="362" spans="1:12" ht="63.75">
      <c r="A362" s="97"/>
      <c r="B362" s="72" t="s">
        <v>1889</v>
      </c>
      <c r="C362" s="99"/>
      <c r="D362" s="99"/>
      <c r="E362" s="99"/>
      <c r="F362" s="99"/>
      <c r="G362" s="99"/>
      <c r="H362" s="99"/>
      <c r="I362" s="99"/>
      <c r="J362" s="99"/>
      <c r="K362" s="99"/>
      <c r="L362" s="204"/>
    </row>
    <row r="363" spans="1:12" ht="63.75">
      <c r="A363" s="97" t="s">
        <v>1197</v>
      </c>
      <c r="B363" s="72" t="s">
        <v>1890</v>
      </c>
      <c r="C363" s="99">
        <v>215200</v>
      </c>
      <c r="D363" s="99">
        <v>20715.276</v>
      </c>
      <c r="E363" s="99">
        <v>0</v>
      </c>
      <c r="F363" s="99">
        <v>0</v>
      </c>
      <c r="G363" s="99">
        <v>0</v>
      </c>
      <c r="H363" s="99">
        <v>0</v>
      </c>
      <c r="I363" s="99">
        <v>215200</v>
      </c>
      <c r="J363" s="99">
        <v>20715.276</v>
      </c>
      <c r="K363" s="99">
        <v>20715.205</v>
      </c>
      <c r="L363" s="204" t="s">
        <v>288</v>
      </c>
    </row>
    <row r="364" spans="1:12" ht="63.75">
      <c r="A364" s="97" t="s">
        <v>1198</v>
      </c>
      <c r="B364" s="72" t="s">
        <v>2170</v>
      </c>
      <c r="C364" s="99">
        <v>800000</v>
      </c>
      <c r="D364" s="99">
        <v>358881.0198</v>
      </c>
      <c r="E364" s="99">
        <v>0</v>
      </c>
      <c r="F364" s="99">
        <v>0</v>
      </c>
      <c r="G364" s="99">
        <v>0</v>
      </c>
      <c r="H364" s="99">
        <v>0</v>
      </c>
      <c r="I364" s="99">
        <v>800000</v>
      </c>
      <c r="J364" s="99">
        <v>358881.0198</v>
      </c>
      <c r="K364" s="99">
        <v>240316.785</v>
      </c>
      <c r="L364" s="204" t="s">
        <v>289</v>
      </c>
    </row>
    <row r="365" spans="1:12" ht="76.5">
      <c r="A365" s="97" t="s">
        <v>1199</v>
      </c>
      <c r="B365" s="72" t="s">
        <v>1891</v>
      </c>
      <c r="C365" s="99">
        <v>300000</v>
      </c>
      <c r="D365" s="99">
        <v>34485.461</v>
      </c>
      <c r="E365" s="99">
        <v>0</v>
      </c>
      <c r="F365" s="99">
        <v>0</v>
      </c>
      <c r="G365" s="99">
        <v>0</v>
      </c>
      <c r="H365" s="99">
        <v>0</v>
      </c>
      <c r="I365" s="99">
        <v>300000</v>
      </c>
      <c r="J365" s="99">
        <v>34485.461</v>
      </c>
      <c r="K365" s="99">
        <v>6452.491</v>
      </c>
      <c r="L365" s="204" t="s">
        <v>290</v>
      </c>
    </row>
    <row r="366" spans="1:12" ht="63.75">
      <c r="A366" s="97"/>
      <c r="B366" s="72" t="s">
        <v>1887</v>
      </c>
      <c r="C366" s="99"/>
      <c r="D366" s="99"/>
      <c r="E366" s="99"/>
      <c r="F366" s="99"/>
      <c r="G366" s="99"/>
      <c r="H366" s="99"/>
      <c r="I366" s="99"/>
      <c r="J366" s="99"/>
      <c r="K366" s="99"/>
      <c r="L366" s="204"/>
    </row>
    <row r="367" spans="1:12" ht="89.25">
      <c r="A367" s="97" t="s">
        <v>1200</v>
      </c>
      <c r="B367" s="72" t="s">
        <v>1892</v>
      </c>
      <c r="C367" s="99">
        <v>49786.8</v>
      </c>
      <c r="D367" s="99">
        <v>0</v>
      </c>
      <c r="E367" s="99">
        <v>0</v>
      </c>
      <c r="F367" s="99">
        <v>0</v>
      </c>
      <c r="G367" s="99">
        <v>0</v>
      </c>
      <c r="H367" s="99">
        <v>0</v>
      </c>
      <c r="I367" s="99">
        <v>49786.8</v>
      </c>
      <c r="J367" s="99">
        <v>0</v>
      </c>
      <c r="K367" s="99">
        <v>0</v>
      </c>
      <c r="L367" s="204" t="s">
        <v>210</v>
      </c>
    </row>
    <row r="368" spans="1:12" ht="63.75">
      <c r="A368" s="97" t="s">
        <v>1201</v>
      </c>
      <c r="B368" s="72" t="s">
        <v>1202</v>
      </c>
      <c r="C368" s="99">
        <v>1791.7</v>
      </c>
      <c r="D368" s="99">
        <v>0</v>
      </c>
      <c r="E368" s="99">
        <v>0</v>
      </c>
      <c r="F368" s="99">
        <v>0</v>
      </c>
      <c r="G368" s="99">
        <v>0</v>
      </c>
      <c r="H368" s="99">
        <v>0</v>
      </c>
      <c r="I368" s="99">
        <v>1791.7</v>
      </c>
      <c r="J368" s="99">
        <v>0</v>
      </c>
      <c r="K368" s="99">
        <v>0</v>
      </c>
      <c r="L368" s="204" t="s">
        <v>210</v>
      </c>
    </row>
    <row r="369" spans="1:12" ht="63.75">
      <c r="A369" s="97" t="s">
        <v>1203</v>
      </c>
      <c r="B369" s="72" t="s">
        <v>1204</v>
      </c>
      <c r="C369" s="99">
        <v>6056.6</v>
      </c>
      <c r="D369" s="99">
        <v>0</v>
      </c>
      <c r="E369" s="99">
        <v>0</v>
      </c>
      <c r="F369" s="99">
        <v>0</v>
      </c>
      <c r="G369" s="99">
        <v>0</v>
      </c>
      <c r="H369" s="99">
        <v>0</v>
      </c>
      <c r="I369" s="99">
        <v>6056.6</v>
      </c>
      <c r="J369" s="99">
        <v>0</v>
      </c>
      <c r="K369" s="99">
        <v>0</v>
      </c>
      <c r="L369" s="204" t="s">
        <v>210</v>
      </c>
    </row>
    <row r="370" spans="1:12" ht="63.75">
      <c r="A370" s="97"/>
      <c r="B370" s="72" t="s">
        <v>1889</v>
      </c>
      <c r="C370" s="99"/>
      <c r="D370" s="99"/>
      <c r="E370" s="99"/>
      <c r="F370" s="99"/>
      <c r="G370" s="99"/>
      <c r="H370" s="99"/>
      <c r="I370" s="99"/>
      <c r="J370" s="99"/>
      <c r="K370" s="99"/>
      <c r="L370" s="204"/>
    </row>
    <row r="371" spans="1:12" ht="76.5">
      <c r="A371" s="97" t="s">
        <v>1205</v>
      </c>
      <c r="B371" s="72" t="s">
        <v>1893</v>
      </c>
      <c r="C371" s="99">
        <v>10357.9</v>
      </c>
      <c r="D371" s="99">
        <v>0</v>
      </c>
      <c r="E371" s="99">
        <v>0</v>
      </c>
      <c r="F371" s="99">
        <v>0</v>
      </c>
      <c r="G371" s="99">
        <v>0</v>
      </c>
      <c r="H371" s="99">
        <v>0</v>
      </c>
      <c r="I371" s="99">
        <v>10357.9</v>
      </c>
      <c r="J371" s="99">
        <v>0</v>
      </c>
      <c r="K371" s="99">
        <v>0</v>
      </c>
      <c r="L371" s="204" t="s">
        <v>210</v>
      </c>
    </row>
    <row r="372" spans="1:12" ht="76.5">
      <c r="A372" s="97" t="s">
        <v>1206</v>
      </c>
      <c r="B372" s="72" t="s">
        <v>1894</v>
      </c>
      <c r="C372" s="99">
        <v>13744.5</v>
      </c>
      <c r="D372" s="99">
        <v>1037.82</v>
      </c>
      <c r="E372" s="99">
        <v>0</v>
      </c>
      <c r="F372" s="99">
        <v>0</v>
      </c>
      <c r="G372" s="99">
        <v>0</v>
      </c>
      <c r="H372" s="99">
        <v>0</v>
      </c>
      <c r="I372" s="99">
        <v>13744.5</v>
      </c>
      <c r="J372" s="99">
        <v>1037.82</v>
      </c>
      <c r="K372" s="99">
        <v>1037.82</v>
      </c>
      <c r="L372" s="204" t="s">
        <v>291</v>
      </c>
    </row>
    <row r="373" spans="1:12" ht="76.5">
      <c r="A373" s="97" t="s">
        <v>1207</v>
      </c>
      <c r="B373" s="72" t="s">
        <v>1895</v>
      </c>
      <c r="C373" s="99">
        <v>8957.2</v>
      </c>
      <c r="D373" s="99">
        <v>606.688</v>
      </c>
      <c r="E373" s="99">
        <v>0</v>
      </c>
      <c r="F373" s="99">
        <v>0</v>
      </c>
      <c r="G373" s="99">
        <v>0</v>
      </c>
      <c r="H373" s="99">
        <v>0</v>
      </c>
      <c r="I373" s="99">
        <v>8957.2</v>
      </c>
      <c r="J373" s="99">
        <v>606.688</v>
      </c>
      <c r="K373" s="99">
        <v>606.688</v>
      </c>
      <c r="L373" s="204" t="s">
        <v>292</v>
      </c>
    </row>
    <row r="374" spans="1:12" ht="76.5">
      <c r="A374" s="97" t="s">
        <v>1208</v>
      </c>
      <c r="B374" s="72" t="s">
        <v>1896</v>
      </c>
      <c r="C374" s="99">
        <v>8688</v>
      </c>
      <c r="D374" s="99">
        <v>1623.49</v>
      </c>
      <c r="E374" s="99">
        <v>0</v>
      </c>
      <c r="F374" s="99">
        <v>0</v>
      </c>
      <c r="G374" s="99">
        <v>0</v>
      </c>
      <c r="H374" s="99">
        <v>0</v>
      </c>
      <c r="I374" s="99">
        <v>8688</v>
      </c>
      <c r="J374" s="99">
        <v>1623.49</v>
      </c>
      <c r="K374" s="99">
        <v>1623.49</v>
      </c>
      <c r="L374" s="204" t="s">
        <v>293</v>
      </c>
    </row>
    <row r="375" spans="1:12" ht="63.75">
      <c r="A375" s="97" t="s">
        <v>1209</v>
      </c>
      <c r="B375" s="72" t="s">
        <v>1210</v>
      </c>
      <c r="C375" s="99">
        <v>4108.5</v>
      </c>
      <c r="D375" s="99">
        <v>0</v>
      </c>
      <c r="E375" s="99">
        <v>0</v>
      </c>
      <c r="F375" s="99">
        <v>0</v>
      </c>
      <c r="G375" s="99">
        <v>0</v>
      </c>
      <c r="H375" s="99">
        <v>0</v>
      </c>
      <c r="I375" s="99">
        <v>4108.5</v>
      </c>
      <c r="J375" s="99">
        <v>0</v>
      </c>
      <c r="K375" s="99">
        <v>0</v>
      </c>
      <c r="L375" s="204" t="s">
        <v>210</v>
      </c>
    </row>
    <row r="376" spans="1:12" ht="63.75">
      <c r="A376" s="97" t="s">
        <v>1211</v>
      </c>
      <c r="B376" s="72" t="s">
        <v>1212</v>
      </c>
      <c r="C376" s="99">
        <v>11003.5</v>
      </c>
      <c r="D376" s="99">
        <v>0</v>
      </c>
      <c r="E376" s="99">
        <v>0</v>
      </c>
      <c r="F376" s="99">
        <v>0</v>
      </c>
      <c r="G376" s="99">
        <v>0</v>
      </c>
      <c r="H376" s="99">
        <v>0</v>
      </c>
      <c r="I376" s="99">
        <v>11003.5</v>
      </c>
      <c r="J376" s="99">
        <v>0</v>
      </c>
      <c r="K376" s="99">
        <v>0</v>
      </c>
      <c r="L376" s="204" t="s">
        <v>210</v>
      </c>
    </row>
    <row r="377" spans="1:12" ht="63.75">
      <c r="A377" s="97" t="s">
        <v>1213</v>
      </c>
      <c r="B377" s="72" t="s">
        <v>1214</v>
      </c>
      <c r="C377" s="99">
        <v>4276.4</v>
      </c>
      <c r="D377" s="99">
        <v>0</v>
      </c>
      <c r="E377" s="99">
        <v>0</v>
      </c>
      <c r="F377" s="99">
        <v>0</v>
      </c>
      <c r="G377" s="99">
        <v>0</v>
      </c>
      <c r="H377" s="99">
        <v>0</v>
      </c>
      <c r="I377" s="99">
        <v>4276.4</v>
      </c>
      <c r="J377" s="99">
        <v>0</v>
      </c>
      <c r="K377" s="99">
        <v>0</v>
      </c>
      <c r="L377" s="204" t="s">
        <v>210</v>
      </c>
    </row>
    <row r="378" spans="1:12" ht="63.75">
      <c r="A378" s="97" t="s">
        <v>1215</v>
      </c>
      <c r="B378" s="72" t="s">
        <v>1216</v>
      </c>
      <c r="C378" s="99">
        <v>12302.5</v>
      </c>
      <c r="D378" s="99">
        <v>0</v>
      </c>
      <c r="E378" s="99">
        <v>0</v>
      </c>
      <c r="F378" s="99">
        <v>0</v>
      </c>
      <c r="G378" s="99">
        <v>0</v>
      </c>
      <c r="H378" s="99">
        <v>0</v>
      </c>
      <c r="I378" s="99">
        <v>12302.5</v>
      </c>
      <c r="J378" s="99">
        <v>0</v>
      </c>
      <c r="K378" s="99">
        <v>0</v>
      </c>
      <c r="L378" s="204" t="s">
        <v>210</v>
      </c>
    </row>
    <row r="379" spans="1:12" ht="51">
      <c r="A379" s="97" t="s">
        <v>1217</v>
      </c>
      <c r="B379" s="72" t="s">
        <v>1218</v>
      </c>
      <c r="C379" s="99">
        <v>11267.9</v>
      </c>
      <c r="D379" s="99">
        <v>0</v>
      </c>
      <c r="E379" s="99">
        <v>0</v>
      </c>
      <c r="F379" s="99">
        <v>0</v>
      </c>
      <c r="G379" s="99">
        <v>0</v>
      </c>
      <c r="H379" s="99">
        <v>0</v>
      </c>
      <c r="I379" s="99">
        <v>11267.9</v>
      </c>
      <c r="J379" s="99">
        <v>0</v>
      </c>
      <c r="K379" s="99">
        <v>0</v>
      </c>
      <c r="L379" s="204" t="s">
        <v>210</v>
      </c>
    </row>
    <row r="380" spans="1:12" ht="25.5" customHeight="1">
      <c r="A380" s="97" t="s">
        <v>1219</v>
      </c>
      <c r="B380" s="72" t="s">
        <v>1220</v>
      </c>
      <c r="C380" s="99">
        <v>25000</v>
      </c>
      <c r="D380" s="99">
        <v>0</v>
      </c>
      <c r="E380" s="99">
        <v>0</v>
      </c>
      <c r="F380" s="99">
        <v>0</v>
      </c>
      <c r="G380" s="99">
        <v>0</v>
      </c>
      <c r="H380" s="99">
        <v>0</v>
      </c>
      <c r="I380" s="99">
        <v>25000</v>
      </c>
      <c r="J380" s="99">
        <v>0</v>
      </c>
      <c r="K380" s="99">
        <v>0</v>
      </c>
      <c r="L380" s="204" t="s">
        <v>210</v>
      </c>
    </row>
    <row r="381" spans="1:12" ht="63.75">
      <c r="A381" s="97"/>
      <c r="B381" s="72" t="s">
        <v>1897</v>
      </c>
      <c r="C381" s="99"/>
      <c r="D381" s="99"/>
      <c r="E381" s="99"/>
      <c r="F381" s="99"/>
      <c r="G381" s="99"/>
      <c r="H381" s="99"/>
      <c r="I381" s="99"/>
      <c r="J381" s="99"/>
      <c r="K381" s="99"/>
      <c r="L381" s="204"/>
    </row>
    <row r="382" spans="1:12" ht="89.25">
      <c r="A382" s="97" t="s">
        <v>1221</v>
      </c>
      <c r="B382" s="72" t="s">
        <v>1898</v>
      </c>
      <c r="C382" s="99">
        <v>9143.4</v>
      </c>
      <c r="D382" s="99">
        <v>5873.747</v>
      </c>
      <c r="E382" s="99">
        <v>0</v>
      </c>
      <c r="F382" s="99">
        <v>0</v>
      </c>
      <c r="G382" s="99">
        <v>0</v>
      </c>
      <c r="H382" s="99">
        <v>0</v>
      </c>
      <c r="I382" s="99">
        <v>9143.4</v>
      </c>
      <c r="J382" s="99">
        <v>5873.747</v>
      </c>
      <c r="K382" s="99">
        <v>5873.747</v>
      </c>
      <c r="L382" s="204" t="s">
        <v>294</v>
      </c>
    </row>
    <row r="383" spans="1:12" ht="89.25">
      <c r="A383" s="97" t="s">
        <v>1222</v>
      </c>
      <c r="B383" s="72" t="s">
        <v>1899</v>
      </c>
      <c r="C383" s="99">
        <v>46849.6</v>
      </c>
      <c r="D383" s="99">
        <v>2981.16</v>
      </c>
      <c r="E383" s="99">
        <v>0</v>
      </c>
      <c r="F383" s="99">
        <v>0</v>
      </c>
      <c r="G383" s="99">
        <v>0</v>
      </c>
      <c r="H383" s="99">
        <v>0</v>
      </c>
      <c r="I383" s="99">
        <v>46849.6</v>
      </c>
      <c r="J383" s="99">
        <v>2981.16</v>
      </c>
      <c r="K383" s="99">
        <v>2981.16</v>
      </c>
      <c r="L383" s="204" t="s">
        <v>295</v>
      </c>
    </row>
    <row r="384" spans="1:12" ht="76.5">
      <c r="A384" s="97" t="s">
        <v>1223</v>
      </c>
      <c r="B384" s="72" t="s">
        <v>1900</v>
      </c>
      <c r="C384" s="99">
        <v>10262</v>
      </c>
      <c r="D384" s="99">
        <v>10262</v>
      </c>
      <c r="E384" s="99">
        <v>0</v>
      </c>
      <c r="F384" s="99">
        <v>0</v>
      </c>
      <c r="G384" s="99">
        <v>0</v>
      </c>
      <c r="H384" s="99">
        <v>0</v>
      </c>
      <c r="I384" s="99">
        <v>10262</v>
      </c>
      <c r="J384" s="99">
        <v>10262</v>
      </c>
      <c r="K384" s="99">
        <v>10262</v>
      </c>
      <c r="L384" s="204" t="s">
        <v>224</v>
      </c>
    </row>
    <row r="385" spans="1:12" ht="76.5">
      <c r="A385" s="97" t="s">
        <v>1224</v>
      </c>
      <c r="B385" s="72" t="s">
        <v>1901</v>
      </c>
      <c r="C385" s="99">
        <v>37902.2</v>
      </c>
      <c r="D385" s="99">
        <v>3349.02</v>
      </c>
      <c r="E385" s="99">
        <v>0</v>
      </c>
      <c r="F385" s="99">
        <v>0</v>
      </c>
      <c r="G385" s="99">
        <v>0</v>
      </c>
      <c r="H385" s="99">
        <v>0</v>
      </c>
      <c r="I385" s="99">
        <v>37902.2</v>
      </c>
      <c r="J385" s="99">
        <v>3349.02</v>
      </c>
      <c r="K385" s="99">
        <v>3349.02</v>
      </c>
      <c r="L385" s="204" t="s">
        <v>296</v>
      </c>
    </row>
    <row r="386" spans="1:12" ht="76.5">
      <c r="A386" s="97" t="s">
        <v>1225</v>
      </c>
      <c r="B386" s="72" t="s">
        <v>1902</v>
      </c>
      <c r="C386" s="99">
        <v>21197.4</v>
      </c>
      <c r="D386" s="99">
        <v>2119.74</v>
      </c>
      <c r="E386" s="99">
        <v>0</v>
      </c>
      <c r="F386" s="99">
        <v>0</v>
      </c>
      <c r="G386" s="99">
        <v>0</v>
      </c>
      <c r="H386" s="99">
        <v>0</v>
      </c>
      <c r="I386" s="99">
        <v>21197.4</v>
      </c>
      <c r="J386" s="99">
        <v>2119.74</v>
      </c>
      <c r="K386" s="99">
        <v>2119.74</v>
      </c>
      <c r="L386" s="204" t="s">
        <v>297</v>
      </c>
    </row>
    <row r="387" spans="1:12" ht="89.25">
      <c r="A387" s="97" t="s">
        <v>1226</v>
      </c>
      <c r="B387" s="72" t="s">
        <v>1903</v>
      </c>
      <c r="C387" s="99">
        <v>19298.3</v>
      </c>
      <c r="D387" s="99">
        <v>1929.83</v>
      </c>
      <c r="E387" s="99">
        <v>0</v>
      </c>
      <c r="F387" s="99">
        <v>0</v>
      </c>
      <c r="G387" s="99">
        <v>0</v>
      </c>
      <c r="H387" s="99">
        <v>0</v>
      </c>
      <c r="I387" s="99">
        <v>19298.3</v>
      </c>
      <c r="J387" s="99">
        <v>1929.83</v>
      </c>
      <c r="K387" s="99">
        <v>1929.83</v>
      </c>
      <c r="L387" s="204" t="s">
        <v>297</v>
      </c>
    </row>
    <row r="388" spans="1:12" ht="89.25">
      <c r="A388" s="97" t="s">
        <v>1227</v>
      </c>
      <c r="B388" s="72" t="s">
        <v>1904</v>
      </c>
      <c r="C388" s="99">
        <v>44001.3</v>
      </c>
      <c r="D388" s="99">
        <v>11629.813</v>
      </c>
      <c r="E388" s="99">
        <v>0</v>
      </c>
      <c r="F388" s="99">
        <v>0</v>
      </c>
      <c r="G388" s="99">
        <v>0</v>
      </c>
      <c r="H388" s="99">
        <v>0</v>
      </c>
      <c r="I388" s="99">
        <v>44001.3</v>
      </c>
      <c r="J388" s="99">
        <v>11629.813</v>
      </c>
      <c r="K388" s="99">
        <v>11629.813</v>
      </c>
      <c r="L388" s="204" t="s">
        <v>237</v>
      </c>
    </row>
    <row r="389" spans="1:12" ht="63.75">
      <c r="A389" s="97" t="s">
        <v>1228</v>
      </c>
      <c r="B389" s="72" t="s">
        <v>1229</v>
      </c>
      <c r="C389" s="99">
        <v>7776.4</v>
      </c>
      <c r="D389" s="99">
        <v>0</v>
      </c>
      <c r="E389" s="99">
        <v>0</v>
      </c>
      <c r="F389" s="99">
        <v>0</v>
      </c>
      <c r="G389" s="99">
        <v>0</v>
      </c>
      <c r="H389" s="99">
        <v>0</v>
      </c>
      <c r="I389" s="99">
        <v>7776.4</v>
      </c>
      <c r="J389" s="99">
        <v>0</v>
      </c>
      <c r="K389" s="99">
        <v>0</v>
      </c>
      <c r="L389" s="204" t="s">
        <v>210</v>
      </c>
    </row>
    <row r="390" spans="1:12" ht="63.75">
      <c r="A390" s="97" t="s">
        <v>1230</v>
      </c>
      <c r="B390" s="72" t="s">
        <v>1231</v>
      </c>
      <c r="C390" s="99">
        <v>10155.4</v>
      </c>
      <c r="D390" s="99">
        <v>0</v>
      </c>
      <c r="E390" s="99">
        <v>0</v>
      </c>
      <c r="F390" s="99">
        <v>0</v>
      </c>
      <c r="G390" s="99">
        <v>0</v>
      </c>
      <c r="H390" s="99">
        <v>0</v>
      </c>
      <c r="I390" s="99">
        <v>10155.4</v>
      </c>
      <c r="J390" s="99">
        <v>0</v>
      </c>
      <c r="K390" s="99">
        <v>0</v>
      </c>
      <c r="L390" s="204" t="s">
        <v>210</v>
      </c>
    </row>
    <row r="391" spans="1:12" ht="63.75">
      <c r="A391" s="97" t="s">
        <v>1232</v>
      </c>
      <c r="B391" s="72" t="s">
        <v>1233</v>
      </c>
      <c r="C391" s="99">
        <v>6849.4</v>
      </c>
      <c r="D391" s="99">
        <v>0</v>
      </c>
      <c r="E391" s="99">
        <v>0</v>
      </c>
      <c r="F391" s="99">
        <v>0</v>
      </c>
      <c r="G391" s="99">
        <v>0</v>
      </c>
      <c r="H391" s="99">
        <v>0</v>
      </c>
      <c r="I391" s="99">
        <v>6849.4</v>
      </c>
      <c r="J391" s="99">
        <v>0</v>
      </c>
      <c r="K391" s="99">
        <v>0</v>
      </c>
      <c r="L391" s="204" t="s">
        <v>210</v>
      </c>
    </row>
    <row r="392" spans="1:12" ht="63.75">
      <c r="A392" s="97" t="s">
        <v>1234</v>
      </c>
      <c r="B392" s="72" t="s">
        <v>1235</v>
      </c>
      <c r="C392" s="99">
        <v>4281.6</v>
      </c>
      <c r="D392" s="99">
        <v>0</v>
      </c>
      <c r="E392" s="99">
        <v>0</v>
      </c>
      <c r="F392" s="99">
        <v>0</v>
      </c>
      <c r="G392" s="99">
        <v>0</v>
      </c>
      <c r="H392" s="99">
        <v>0</v>
      </c>
      <c r="I392" s="99">
        <v>4281.6</v>
      </c>
      <c r="J392" s="99">
        <v>0</v>
      </c>
      <c r="K392" s="99">
        <v>0</v>
      </c>
      <c r="L392" s="204" t="s">
        <v>210</v>
      </c>
    </row>
    <row r="393" spans="1:12" ht="63.75">
      <c r="A393" s="97"/>
      <c r="B393" s="72" t="s">
        <v>1905</v>
      </c>
      <c r="C393" s="99"/>
      <c r="D393" s="99"/>
      <c r="E393" s="99"/>
      <c r="F393" s="99"/>
      <c r="G393" s="99"/>
      <c r="H393" s="99"/>
      <c r="I393" s="99"/>
      <c r="J393" s="99"/>
      <c r="K393" s="99"/>
      <c r="L393" s="204"/>
    </row>
    <row r="394" spans="1:12" ht="89.25">
      <c r="A394" s="97" t="s">
        <v>1236</v>
      </c>
      <c r="B394" s="72" t="s">
        <v>1906</v>
      </c>
      <c r="C394" s="99">
        <v>16967.4</v>
      </c>
      <c r="D394" s="99">
        <v>10260</v>
      </c>
      <c r="E394" s="99">
        <v>0</v>
      </c>
      <c r="F394" s="99">
        <v>0</v>
      </c>
      <c r="G394" s="99">
        <v>0</v>
      </c>
      <c r="H394" s="99">
        <v>0</v>
      </c>
      <c r="I394" s="99">
        <v>16967.4</v>
      </c>
      <c r="J394" s="99">
        <v>10260</v>
      </c>
      <c r="K394" s="99">
        <v>10260</v>
      </c>
      <c r="L394" s="204" t="s">
        <v>298</v>
      </c>
    </row>
    <row r="395" spans="1:12" ht="153" customHeight="1">
      <c r="A395" s="97" t="s">
        <v>1237</v>
      </c>
      <c r="B395" s="72" t="s">
        <v>1238</v>
      </c>
      <c r="C395" s="99">
        <v>6187.7</v>
      </c>
      <c r="D395" s="99">
        <v>0</v>
      </c>
      <c r="E395" s="99">
        <v>0</v>
      </c>
      <c r="F395" s="99">
        <v>0</v>
      </c>
      <c r="G395" s="99">
        <v>0</v>
      </c>
      <c r="H395" s="99">
        <v>0</v>
      </c>
      <c r="I395" s="99">
        <v>6187.7</v>
      </c>
      <c r="J395" s="99">
        <v>0</v>
      </c>
      <c r="K395" s="99">
        <v>0</v>
      </c>
      <c r="L395" s="204" t="s">
        <v>210</v>
      </c>
    </row>
    <row r="396" spans="1:12" ht="51">
      <c r="A396" s="97" t="s">
        <v>1239</v>
      </c>
      <c r="B396" s="72" t="s">
        <v>1240</v>
      </c>
      <c r="C396" s="99">
        <v>7047.3</v>
      </c>
      <c r="D396" s="99">
        <v>0</v>
      </c>
      <c r="E396" s="99">
        <v>0</v>
      </c>
      <c r="F396" s="99">
        <v>0</v>
      </c>
      <c r="G396" s="99">
        <v>0</v>
      </c>
      <c r="H396" s="99">
        <v>0</v>
      </c>
      <c r="I396" s="99">
        <v>7047.3</v>
      </c>
      <c r="J396" s="99">
        <v>0</v>
      </c>
      <c r="K396" s="99">
        <v>0</v>
      </c>
      <c r="L396" s="204" t="s">
        <v>210</v>
      </c>
    </row>
    <row r="397" spans="1:12" ht="51">
      <c r="A397" s="97" t="s">
        <v>1241</v>
      </c>
      <c r="B397" s="72" t="s">
        <v>1242</v>
      </c>
      <c r="C397" s="99">
        <v>10000</v>
      </c>
      <c r="D397" s="99">
        <v>0</v>
      </c>
      <c r="E397" s="99">
        <v>0</v>
      </c>
      <c r="F397" s="99">
        <v>0</v>
      </c>
      <c r="G397" s="99">
        <v>0</v>
      </c>
      <c r="H397" s="99">
        <v>0</v>
      </c>
      <c r="I397" s="99">
        <v>10000</v>
      </c>
      <c r="J397" s="99">
        <v>0</v>
      </c>
      <c r="K397" s="99">
        <v>0</v>
      </c>
      <c r="L397" s="204" t="s">
        <v>210</v>
      </c>
    </row>
    <row r="398" spans="1:12" ht="76.5" customHeight="1">
      <c r="A398" s="97" t="s">
        <v>1243</v>
      </c>
      <c r="B398" s="72" t="s">
        <v>1244</v>
      </c>
      <c r="C398" s="99">
        <v>8208.9</v>
      </c>
      <c r="D398" s="99">
        <v>0</v>
      </c>
      <c r="E398" s="99">
        <v>0</v>
      </c>
      <c r="F398" s="99">
        <v>0</v>
      </c>
      <c r="G398" s="99">
        <v>0</v>
      </c>
      <c r="H398" s="99">
        <v>0</v>
      </c>
      <c r="I398" s="99">
        <v>8208.9</v>
      </c>
      <c r="J398" s="99">
        <v>0</v>
      </c>
      <c r="K398" s="99">
        <v>0</v>
      </c>
      <c r="L398" s="204" t="s">
        <v>210</v>
      </c>
    </row>
    <row r="399" spans="1:12" ht="63.75">
      <c r="A399" s="97"/>
      <c r="B399" s="72" t="s">
        <v>1245</v>
      </c>
      <c r="C399" s="99"/>
      <c r="D399" s="99"/>
      <c r="E399" s="99"/>
      <c r="F399" s="99"/>
      <c r="G399" s="99"/>
      <c r="H399" s="99"/>
      <c r="I399" s="99"/>
      <c r="J399" s="99"/>
      <c r="K399" s="99"/>
      <c r="L399" s="204"/>
    </row>
    <row r="400" spans="1:12" ht="63.75">
      <c r="A400" s="97" t="s">
        <v>1246</v>
      </c>
      <c r="B400" s="72" t="s">
        <v>1247</v>
      </c>
      <c r="C400" s="99">
        <v>8530.2</v>
      </c>
      <c r="D400" s="99">
        <v>0</v>
      </c>
      <c r="E400" s="99">
        <v>0</v>
      </c>
      <c r="F400" s="99">
        <v>0</v>
      </c>
      <c r="G400" s="99">
        <v>0</v>
      </c>
      <c r="H400" s="99">
        <v>0</v>
      </c>
      <c r="I400" s="99">
        <v>8530.2</v>
      </c>
      <c r="J400" s="99">
        <v>0</v>
      </c>
      <c r="K400" s="99">
        <v>0</v>
      </c>
      <c r="L400" s="204" t="s">
        <v>210</v>
      </c>
    </row>
    <row r="401" spans="1:12" ht="38.25">
      <c r="A401" s="97"/>
      <c r="B401" s="72" t="s">
        <v>1907</v>
      </c>
      <c r="C401" s="99">
        <v>880300</v>
      </c>
      <c r="D401" s="99">
        <v>0</v>
      </c>
      <c r="E401" s="99">
        <v>0</v>
      </c>
      <c r="F401" s="99">
        <v>0</v>
      </c>
      <c r="G401" s="99">
        <v>0</v>
      </c>
      <c r="H401" s="99">
        <v>0</v>
      </c>
      <c r="I401" s="99">
        <v>880300</v>
      </c>
      <c r="J401" s="99">
        <v>0</v>
      </c>
      <c r="K401" s="99">
        <v>0</v>
      </c>
      <c r="L401" s="204" t="s">
        <v>210</v>
      </c>
    </row>
    <row r="402" spans="1:12" ht="76.5">
      <c r="A402" s="97"/>
      <c r="B402" s="72" t="s">
        <v>1908</v>
      </c>
      <c r="C402" s="99"/>
      <c r="D402" s="99"/>
      <c r="E402" s="99"/>
      <c r="F402" s="99"/>
      <c r="G402" s="99"/>
      <c r="H402" s="99"/>
      <c r="I402" s="99"/>
      <c r="J402" s="99"/>
      <c r="K402" s="99"/>
      <c r="L402" s="204"/>
    </row>
    <row r="403" spans="1:12" ht="102" customHeight="1">
      <c r="A403" s="97" t="s">
        <v>1248</v>
      </c>
      <c r="B403" s="72" t="s">
        <v>1249</v>
      </c>
      <c r="C403" s="99">
        <v>500000</v>
      </c>
      <c r="D403" s="99">
        <v>0</v>
      </c>
      <c r="E403" s="99">
        <v>0</v>
      </c>
      <c r="F403" s="99">
        <v>0</v>
      </c>
      <c r="G403" s="99">
        <v>0</v>
      </c>
      <c r="H403" s="99">
        <v>0</v>
      </c>
      <c r="I403" s="99">
        <v>500000</v>
      </c>
      <c r="J403" s="99">
        <v>0</v>
      </c>
      <c r="K403" s="99">
        <v>0</v>
      </c>
      <c r="L403" s="204" t="s">
        <v>210</v>
      </c>
    </row>
    <row r="404" spans="1:12" ht="76.5">
      <c r="A404" s="97" t="s">
        <v>1250</v>
      </c>
      <c r="B404" s="72" t="s">
        <v>1251</v>
      </c>
      <c r="C404" s="99">
        <v>380300</v>
      </c>
      <c r="D404" s="99">
        <v>0</v>
      </c>
      <c r="E404" s="99">
        <v>0</v>
      </c>
      <c r="F404" s="99">
        <v>0</v>
      </c>
      <c r="G404" s="99">
        <v>0</v>
      </c>
      <c r="H404" s="99">
        <v>0</v>
      </c>
      <c r="I404" s="99">
        <v>380300</v>
      </c>
      <c r="J404" s="99">
        <v>0</v>
      </c>
      <c r="K404" s="99">
        <v>0</v>
      </c>
      <c r="L404" s="204" t="s">
        <v>210</v>
      </c>
    </row>
    <row r="405" spans="1:12" ht="76.5">
      <c r="A405" s="97"/>
      <c r="B405" s="72" t="s">
        <v>1909</v>
      </c>
      <c r="C405" s="99">
        <v>550000</v>
      </c>
      <c r="D405" s="99">
        <v>2556.7380000000003</v>
      </c>
      <c r="E405" s="99">
        <v>0</v>
      </c>
      <c r="F405" s="99">
        <v>0</v>
      </c>
      <c r="G405" s="99">
        <v>0</v>
      </c>
      <c r="H405" s="99">
        <v>0</v>
      </c>
      <c r="I405" s="99">
        <v>550000</v>
      </c>
      <c r="J405" s="99">
        <v>2556.7380000000003</v>
      </c>
      <c r="K405" s="99">
        <v>24142.063</v>
      </c>
      <c r="L405" s="204" t="s">
        <v>299</v>
      </c>
    </row>
    <row r="406" spans="1:12" ht="89.25">
      <c r="A406" s="97"/>
      <c r="B406" s="72" t="s">
        <v>1910</v>
      </c>
      <c r="C406" s="99"/>
      <c r="D406" s="99"/>
      <c r="E406" s="99"/>
      <c r="F406" s="99"/>
      <c r="G406" s="99"/>
      <c r="H406" s="99"/>
      <c r="I406" s="99"/>
      <c r="J406" s="99"/>
      <c r="K406" s="99"/>
      <c r="L406" s="204"/>
    </row>
    <row r="407" spans="1:12" ht="76.5">
      <c r="A407" s="97" t="s">
        <v>1252</v>
      </c>
      <c r="B407" s="72" t="s">
        <v>1911</v>
      </c>
      <c r="C407" s="99">
        <v>250000</v>
      </c>
      <c r="D407" s="99">
        <v>7.66</v>
      </c>
      <c r="E407" s="99">
        <v>0</v>
      </c>
      <c r="F407" s="99">
        <v>0</v>
      </c>
      <c r="G407" s="99">
        <v>0</v>
      </c>
      <c r="H407" s="99">
        <v>0</v>
      </c>
      <c r="I407" s="99">
        <v>250000</v>
      </c>
      <c r="J407" s="99">
        <v>7.66</v>
      </c>
      <c r="K407" s="99">
        <v>9745.27</v>
      </c>
      <c r="L407" s="204" t="s">
        <v>300</v>
      </c>
    </row>
    <row r="408" spans="1:12" ht="63.75">
      <c r="A408" s="97" t="s">
        <v>1253</v>
      </c>
      <c r="B408" s="72" t="s">
        <v>1912</v>
      </c>
      <c r="C408" s="99">
        <v>250000</v>
      </c>
      <c r="D408" s="99">
        <v>15.242</v>
      </c>
      <c r="E408" s="99">
        <v>0</v>
      </c>
      <c r="F408" s="99">
        <v>0</v>
      </c>
      <c r="G408" s="99">
        <v>0</v>
      </c>
      <c r="H408" s="99">
        <v>0</v>
      </c>
      <c r="I408" s="99">
        <v>250000</v>
      </c>
      <c r="J408" s="99">
        <v>15.242</v>
      </c>
      <c r="K408" s="99">
        <v>11862.957</v>
      </c>
      <c r="L408" s="204" t="s">
        <v>301</v>
      </c>
    </row>
    <row r="409" spans="1:12" ht="89.25">
      <c r="A409" s="97"/>
      <c r="B409" s="72" t="s">
        <v>1910</v>
      </c>
      <c r="C409" s="99"/>
      <c r="D409" s="99"/>
      <c r="E409" s="99"/>
      <c r="F409" s="99"/>
      <c r="G409" s="99"/>
      <c r="H409" s="99"/>
      <c r="I409" s="99"/>
      <c r="J409" s="99"/>
      <c r="K409" s="99"/>
      <c r="L409" s="204"/>
    </row>
    <row r="410" spans="1:12" ht="51" customHeight="1">
      <c r="A410" s="97" t="s">
        <v>1254</v>
      </c>
      <c r="B410" s="72" t="s">
        <v>1913</v>
      </c>
      <c r="C410" s="99">
        <v>9855.3</v>
      </c>
      <c r="D410" s="99">
        <v>0</v>
      </c>
      <c r="E410" s="99">
        <v>0</v>
      </c>
      <c r="F410" s="99">
        <v>0</v>
      </c>
      <c r="G410" s="99">
        <v>0</v>
      </c>
      <c r="H410" s="99">
        <v>0</v>
      </c>
      <c r="I410" s="99">
        <v>9855.3</v>
      </c>
      <c r="J410" s="99">
        <v>0</v>
      </c>
      <c r="K410" s="99">
        <v>0</v>
      </c>
      <c r="L410" s="204" t="s">
        <v>210</v>
      </c>
    </row>
    <row r="411" spans="1:12" ht="63.75" customHeight="1">
      <c r="A411" s="97" t="s">
        <v>1255</v>
      </c>
      <c r="B411" s="72" t="s">
        <v>1914</v>
      </c>
      <c r="C411" s="99">
        <v>4852.4</v>
      </c>
      <c r="D411" s="99">
        <v>1020.836</v>
      </c>
      <c r="E411" s="99">
        <v>0</v>
      </c>
      <c r="F411" s="99">
        <v>0</v>
      </c>
      <c r="G411" s="99">
        <v>0</v>
      </c>
      <c r="H411" s="99">
        <v>0</v>
      </c>
      <c r="I411" s="99">
        <v>4852.4</v>
      </c>
      <c r="J411" s="99">
        <v>1020.836</v>
      </c>
      <c r="K411" s="99">
        <v>1020.836</v>
      </c>
      <c r="L411" s="204" t="s">
        <v>302</v>
      </c>
    </row>
    <row r="412" spans="1:12" ht="102">
      <c r="A412" s="97" t="s">
        <v>1256</v>
      </c>
      <c r="B412" s="72" t="s">
        <v>1915</v>
      </c>
      <c r="C412" s="99">
        <v>5257</v>
      </c>
      <c r="D412" s="99">
        <v>1513</v>
      </c>
      <c r="E412" s="99">
        <v>0</v>
      </c>
      <c r="F412" s="99">
        <v>0</v>
      </c>
      <c r="G412" s="99">
        <v>0</v>
      </c>
      <c r="H412" s="99">
        <v>0</v>
      </c>
      <c r="I412" s="99">
        <v>5257</v>
      </c>
      <c r="J412" s="99">
        <v>1513</v>
      </c>
      <c r="K412" s="99">
        <v>1513</v>
      </c>
      <c r="L412" s="204" t="s">
        <v>303</v>
      </c>
    </row>
    <row r="413" spans="1:12" ht="63.75">
      <c r="A413" s="97" t="s">
        <v>1257</v>
      </c>
      <c r="B413" s="72" t="s">
        <v>1258</v>
      </c>
      <c r="C413" s="99">
        <v>10000</v>
      </c>
      <c r="D413" s="99">
        <v>0</v>
      </c>
      <c r="E413" s="99">
        <v>0</v>
      </c>
      <c r="F413" s="99">
        <v>0</v>
      </c>
      <c r="G413" s="99">
        <v>0</v>
      </c>
      <c r="H413" s="99">
        <v>0</v>
      </c>
      <c r="I413" s="99">
        <v>10000</v>
      </c>
      <c r="J413" s="99">
        <v>0</v>
      </c>
      <c r="K413" s="99">
        <v>0</v>
      </c>
      <c r="L413" s="204" t="s">
        <v>210</v>
      </c>
    </row>
    <row r="414" spans="1:12" ht="63.75">
      <c r="A414" s="97" t="s">
        <v>1259</v>
      </c>
      <c r="B414" s="72" t="s">
        <v>1260</v>
      </c>
      <c r="C414" s="99">
        <v>10000</v>
      </c>
      <c r="D414" s="99">
        <v>0</v>
      </c>
      <c r="E414" s="99">
        <v>0</v>
      </c>
      <c r="F414" s="99">
        <v>0</v>
      </c>
      <c r="G414" s="99">
        <v>0</v>
      </c>
      <c r="H414" s="99">
        <v>0</v>
      </c>
      <c r="I414" s="99">
        <v>10000</v>
      </c>
      <c r="J414" s="99">
        <v>0</v>
      </c>
      <c r="K414" s="99">
        <v>0</v>
      </c>
      <c r="L414" s="204" t="s">
        <v>210</v>
      </c>
    </row>
    <row r="415" spans="1:12" ht="63.75">
      <c r="A415" s="97" t="s">
        <v>1261</v>
      </c>
      <c r="B415" s="72" t="s">
        <v>1262</v>
      </c>
      <c r="C415" s="99">
        <v>10035.3</v>
      </c>
      <c r="D415" s="99">
        <v>0</v>
      </c>
      <c r="E415" s="99">
        <v>0</v>
      </c>
      <c r="F415" s="99">
        <v>0</v>
      </c>
      <c r="G415" s="99">
        <v>0</v>
      </c>
      <c r="H415" s="99">
        <v>0</v>
      </c>
      <c r="I415" s="99">
        <v>10035.3</v>
      </c>
      <c r="J415" s="99">
        <v>0</v>
      </c>
      <c r="K415" s="99">
        <v>0</v>
      </c>
      <c r="L415" s="204" t="s">
        <v>210</v>
      </c>
    </row>
    <row r="416" spans="1:12" ht="51">
      <c r="A416" s="97"/>
      <c r="B416" s="72" t="s">
        <v>1916</v>
      </c>
      <c r="C416" s="99">
        <v>1317000</v>
      </c>
      <c r="D416" s="99">
        <v>399000.193</v>
      </c>
      <c r="E416" s="99">
        <v>0</v>
      </c>
      <c r="F416" s="99">
        <v>0</v>
      </c>
      <c r="G416" s="99">
        <v>0</v>
      </c>
      <c r="H416" s="99">
        <v>0</v>
      </c>
      <c r="I416" s="99">
        <v>1317000</v>
      </c>
      <c r="J416" s="99">
        <v>399000.193</v>
      </c>
      <c r="K416" s="99">
        <v>309497</v>
      </c>
      <c r="L416" s="204" t="s">
        <v>257</v>
      </c>
    </row>
    <row r="417" spans="1:12" ht="63.75">
      <c r="A417" s="97"/>
      <c r="B417" s="72" t="s">
        <v>1917</v>
      </c>
      <c r="C417" s="99"/>
      <c r="D417" s="99"/>
      <c r="E417" s="99"/>
      <c r="F417" s="99"/>
      <c r="G417" s="99"/>
      <c r="H417" s="99"/>
      <c r="I417" s="99"/>
      <c r="J417" s="99"/>
      <c r="K417" s="99"/>
      <c r="L417" s="204"/>
    </row>
    <row r="418" spans="1:12" ht="63.75">
      <c r="A418" s="97" t="s">
        <v>1263</v>
      </c>
      <c r="B418" s="72" t="s">
        <v>1918</v>
      </c>
      <c r="C418" s="99">
        <v>950000</v>
      </c>
      <c r="D418" s="99">
        <v>399000.193</v>
      </c>
      <c r="E418" s="99">
        <v>0</v>
      </c>
      <c r="F418" s="99">
        <v>0</v>
      </c>
      <c r="G418" s="99">
        <v>0</v>
      </c>
      <c r="H418" s="99">
        <v>0</v>
      </c>
      <c r="I418" s="99">
        <v>950000</v>
      </c>
      <c r="J418" s="99">
        <v>399000.193</v>
      </c>
      <c r="K418" s="99">
        <v>309497</v>
      </c>
      <c r="L418" s="204" t="s">
        <v>304</v>
      </c>
    </row>
    <row r="419" spans="1:12" ht="63.75">
      <c r="A419" s="97" t="s">
        <v>1264</v>
      </c>
      <c r="B419" s="72" t="s">
        <v>1919</v>
      </c>
      <c r="C419" s="99">
        <v>350000</v>
      </c>
      <c r="D419" s="99">
        <v>0</v>
      </c>
      <c r="E419" s="99">
        <v>0</v>
      </c>
      <c r="F419" s="99">
        <v>0</v>
      </c>
      <c r="G419" s="99">
        <v>0</v>
      </c>
      <c r="H419" s="99">
        <v>0</v>
      </c>
      <c r="I419" s="99">
        <v>350000</v>
      </c>
      <c r="J419" s="99">
        <v>0</v>
      </c>
      <c r="K419" s="99">
        <v>0</v>
      </c>
      <c r="L419" s="204" t="s">
        <v>210</v>
      </c>
    </row>
    <row r="420" spans="1:12" ht="63.75">
      <c r="A420" s="97"/>
      <c r="B420" s="72" t="s">
        <v>1265</v>
      </c>
      <c r="C420" s="99"/>
      <c r="D420" s="99"/>
      <c r="E420" s="99"/>
      <c r="F420" s="99"/>
      <c r="G420" s="99"/>
      <c r="H420" s="99"/>
      <c r="I420" s="99"/>
      <c r="J420" s="99"/>
      <c r="K420" s="99"/>
      <c r="L420" s="204"/>
    </row>
    <row r="421" spans="1:12" ht="76.5">
      <c r="A421" s="97" t="s">
        <v>1266</v>
      </c>
      <c r="B421" s="72" t="s">
        <v>1267</v>
      </c>
      <c r="C421" s="99">
        <v>17000</v>
      </c>
      <c r="D421" s="99">
        <v>0</v>
      </c>
      <c r="E421" s="99">
        <v>0</v>
      </c>
      <c r="F421" s="99">
        <v>0</v>
      </c>
      <c r="G421" s="99">
        <v>0</v>
      </c>
      <c r="H421" s="99">
        <v>0</v>
      </c>
      <c r="I421" s="99">
        <v>17000</v>
      </c>
      <c r="J421" s="99">
        <v>0</v>
      </c>
      <c r="K421" s="99">
        <v>0</v>
      </c>
      <c r="L421" s="204" t="s">
        <v>210</v>
      </c>
    </row>
    <row r="422" spans="1:12" ht="38.25">
      <c r="A422" s="97"/>
      <c r="B422" s="72" t="s">
        <v>1920</v>
      </c>
      <c r="C422" s="99">
        <v>2366000</v>
      </c>
      <c r="D422" s="99">
        <v>963647.0800000001</v>
      </c>
      <c r="E422" s="99">
        <v>0</v>
      </c>
      <c r="F422" s="99">
        <v>0</v>
      </c>
      <c r="G422" s="99">
        <v>0</v>
      </c>
      <c r="H422" s="99">
        <v>0</v>
      </c>
      <c r="I422" s="99">
        <v>2366000</v>
      </c>
      <c r="J422" s="99">
        <v>963647.08</v>
      </c>
      <c r="K422" s="99">
        <v>797984.4</v>
      </c>
      <c r="L422" s="204" t="s">
        <v>305</v>
      </c>
    </row>
    <row r="423" spans="1:12" ht="76.5">
      <c r="A423" s="97"/>
      <c r="B423" s="72" t="s">
        <v>1908</v>
      </c>
      <c r="C423" s="99"/>
      <c r="D423" s="99"/>
      <c r="E423" s="99"/>
      <c r="F423" s="99"/>
      <c r="G423" s="99"/>
      <c r="H423" s="99"/>
      <c r="I423" s="99"/>
      <c r="J423" s="99"/>
      <c r="K423" s="99"/>
      <c r="L423" s="204"/>
    </row>
    <row r="424" spans="1:12" ht="76.5" customHeight="1">
      <c r="A424" s="97" t="s">
        <v>1268</v>
      </c>
      <c r="B424" s="72" t="s">
        <v>1921</v>
      </c>
      <c r="C424" s="99">
        <v>166000</v>
      </c>
      <c r="D424" s="99">
        <v>83377.587</v>
      </c>
      <c r="E424" s="99">
        <v>0</v>
      </c>
      <c r="F424" s="99">
        <v>0</v>
      </c>
      <c r="G424" s="99">
        <v>0</v>
      </c>
      <c r="H424" s="99">
        <v>0</v>
      </c>
      <c r="I424" s="99">
        <v>166000</v>
      </c>
      <c r="J424" s="99">
        <v>83377.587</v>
      </c>
      <c r="K424" s="99">
        <v>53097.5</v>
      </c>
      <c r="L424" s="204" t="s">
        <v>306</v>
      </c>
    </row>
    <row r="425" spans="1:12" ht="76.5" customHeight="1">
      <c r="A425" s="97" t="s">
        <v>1269</v>
      </c>
      <c r="B425" s="72" t="s">
        <v>1922</v>
      </c>
      <c r="C425" s="99">
        <v>200000</v>
      </c>
      <c r="D425" s="99">
        <v>45335.283</v>
      </c>
      <c r="E425" s="99">
        <v>0</v>
      </c>
      <c r="F425" s="99">
        <v>0</v>
      </c>
      <c r="G425" s="99">
        <v>0</v>
      </c>
      <c r="H425" s="99">
        <v>0</v>
      </c>
      <c r="I425" s="99">
        <v>200000</v>
      </c>
      <c r="J425" s="99">
        <v>45335.283</v>
      </c>
      <c r="K425" s="99">
        <v>49576.1</v>
      </c>
      <c r="L425" s="204" t="s">
        <v>307</v>
      </c>
    </row>
    <row r="426" spans="1:12" ht="38.25">
      <c r="A426" s="97" t="s">
        <v>1270</v>
      </c>
      <c r="B426" s="72" t="s">
        <v>1923</v>
      </c>
      <c r="C426" s="99">
        <v>200000</v>
      </c>
      <c r="D426" s="99">
        <v>31849.133</v>
      </c>
      <c r="E426" s="99">
        <v>0</v>
      </c>
      <c r="F426" s="99">
        <v>0</v>
      </c>
      <c r="G426" s="99">
        <v>0</v>
      </c>
      <c r="H426" s="99">
        <v>0</v>
      </c>
      <c r="I426" s="99">
        <v>200000</v>
      </c>
      <c r="J426" s="99">
        <v>31849.133</v>
      </c>
      <c r="K426" s="99">
        <v>31541.1</v>
      </c>
      <c r="L426" s="204" t="s">
        <v>308</v>
      </c>
    </row>
    <row r="427" spans="1:12" ht="38.25">
      <c r="A427" s="97" t="s">
        <v>1271</v>
      </c>
      <c r="B427" s="72" t="s">
        <v>1924</v>
      </c>
      <c r="C427" s="99">
        <v>200000</v>
      </c>
      <c r="D427" s="99">
        <v>128490.376</v>
      </c>
      <c r="E427" s="99">
        <v>0</v>
      </c>
      <c r="F427" s="99">
        <v>0</v>
      </c>
      <c r="G427" s="99">
        <v>0</v>
      </c>
      <c r="H427" s="99">
        <v>0</v>
      </c>
      <c r="I427" s="99">
        <v>200000</v>
      </c>
      <c r="J427" s="99">
        <v>128490.376</v>
      </c>
      <c r="K427" s="99">
        <v>93838.5</v>
      </c>
      <c r="L427" s="204" t="s">
        <v>309</v>
      </c>
    </row>
    <row r="428" spans="1:12" ht="38.25">
      <c r="A428" s="97" t="s">
        <v>1272</v>
      </c>
      <c r="B428" s="72" t="s">
        <v>1925</v>
      </c>
      <c r="C428" s="99">
        <v>200000</v>
      </c>
      <c r="D428" s="99">
        <v>97504.12</v>
      </c>
      <c r="E428" s="99">
        <v>0</v>
      </c>
      <c r="F428" s="99">
        <v>0</v>
      </c>
      <c r="G428" s="99">
        <v>0</v>
      </c>
      <c r="H428" s="99">
        <v>0</v>
      </c>
      <c r="I428" s="99">
        <v>200000</v>
      </c>
      <c r="J428" s="99">
        <v>97504.12</v>
      </c>
      <c r="K428" s="99">
        <v>98221.9</v>
      </c>
      <c r="L428" s="204" t="s">
        <v>310</v>
      </c>
    </row>
    <row r="429" spans="1:12" ht="38.25">
      <c r="A429" s="97" t="s">
        <v>1273</v>
      </c>
      <c r="B429" s="72" t="s">
        <v>1926</v>
      </c>
      <c r="C429" s="99">
        <v>200000</v>
      </c>
      <c r="D429" s="99">
        <v>89568.597</v>
      </c>
      <c r="E429" s="99">
        <v>0</v>
      </c>
      <c r="F429" s="99">
        <v>0</v>
      </c>
      <c r="G429" s="99">
        <v>0</v>
      </c>
      <c r="H429" s="99">
        <v>0</v>
      </c>
      <c r="I429" s="99">
        <v>200000</v>
      </c>
      <c r="J429" s="99">
        <v>89568.597</v>
      </c>
      <c r="K429" s="99">
        <v>42128.2</v>
      </c>
      <c r="L429" s="204" t="s">
        <v>311</v>
      </c>
    </row>
    <row r="430" spans="1:12" ht="38.25">
      <c r="A430" s="97" t="s">
        <v>1274</v>
      </c>
      <c r="B430" s="72" t="s">
        <v>1927</v>
      </c>
      <c r="C430" s="99">
        <v>200000</v>
      </c>
      <c r="D430" s="99">
        <v>34740.819</v>
      </c>
      <c r="E430" s="99">
        <v>0</v>
      </c>
      <c r="F430" s="99">
        <v>0</v>
      </c>
      <c r="G430" s="99">
        <v>0</v>
      </c>
      <c r="H430" s="99">
        <v>0</v>
      </c>
      <c r="I430" s="99">
        <v>200000</v>
      </c>
      <c r="J430" s="99">
        <v>34740.819</v>
      </c>
      <c r="K430" s="99">
        <v>37096.2</v>
      </c>
      <c r="L430" s="204" t="s">
        <v>312</v>
      </c>
    </row>
    <row r="431" spans="1:12" ht="38.25">
      <c r="A431" s="97" t="s">
        <v>1275</v>
      </c>
      <c r="B431" s="72" t="s">
        <v>1928</v>
      </c>
      <c r="C431" s="99">
        <v>200000</v>
      </c>
      <c r="D431" s="99">
        <v>182485.046</v>
      </c>
      <c r="E431" s="99">
        <v>0</v>
      </c>
      <c r="F431" s="99">
        <v>0</v>
      </c>
      <c r="G431" s="99">
        <v>0</v>
      </c>
      <c r="H431" s="99">
        <v>0</v>
      </c>
      <c r="I431" s="99">
        <v>200000</v>
      </c>
      <c r="J431" s="99">
        <v>182485.046</v>
      </c>
      <c r="K431" s="99">
        <v>173548</v>
      </c>
      <c r="L431" s="204" t="s">
        <v>313</v>
      </c>
    </row>
    <row r="432" spans="1:12" ht="38.25">
      <c r="A432" s="97" t="s">
        <v>1276</v>
      </c>
      <c r="B432" s="72" t="s">
        <v>1929</v>
      </c>
      <c r="C432" s="99">
        <v>200000</v>
      </c>
      <c r="D432" s="99">
        <v>128159.657</v>
      </c>
      <c r="E432" s="99">
        <v>0</v>
      </c>
      <c r="F432" s="99">
        <v>0</v>
      </c>
      <c r="G432" s="99">
        <v>0</v>
      </c>
      <c r="H432" s="99">
        <v>0</v>
      </c>
      <c r="I432" s="99">
        <v>200000</v>
      </c>
      <c r="J432" s="99">
        <v>128159.657</v>
      </c>
      <c r="K432" s="99">
        <v>74984.4</v>
      </c>
      <c r="L432" s="204" t="s">
        <v>314</v>
      </c>
    </row>
    <row r="433" spans="1:12" ht="89.25" customHeight="1">
      <c r="A433" s="97" t="s">
        <v>1277</v>
      </c>
      <c r="B433" s="72" t="s">
        <v>1930</v>
      </c>
      <c r="C433" s="99">
        <v>200000</v>
      </c>
      <c r="D433" s="99">
        <v>48763.361</v>
      </c>
      <c r="E433" s="99">
        <v>0</v>
      </c>
      <c r="F433" s="99">
        <v>0</v>
      </c>
      <c r="G433" s="99">
        <v>0</v>
      </c>
      <c r="H433" s="99">
        <v>0</v>
      </c>
      <c r="I433" s="99">
        <v>200000</v>
      </c>
      <c r="J433" s="99">
        <v>48763.361</v>
      </c>
      <c r="K433" s="99">
        <v>48508.5</v>
      </c>
      <c r="L433" s="204" t="s">
        <v>199</v>
      </c>
    </row>
    <row r="434" spans="1:12" ht="89.25" customHeight="1">
      <c r="A434" s="97" t="s">
        <v>1278</v>
      </c>
      <c r="B434" s="72" t="s">
        <v>1931</v>
      </c>
      <c r="C434" s="99">
        <v>200000</v>
      </c>
      <c r="D434" s="99">
        <v>93373.101</v>
      </c>
      <c r="E434" s="99">
        <v>0</v>
      </c>
      <c r="F434" s="99">
        <v>0</v>
      </c>
      <c r="G434" s="99">
        <v>0</v>
      </c>
      <c r="H434" s="99">
        <v>0</v>
      </c>
      <c r="I434" s="99">
        <v>200000</v>
      </c>
      <c r="J434" s="99">
        <v>93373.101</v>
      </c>
      <c r="K434" s="99">
        <v>95444</v>
      </c>
      <c r="L434" s="204" t="s">
        <v>315</v>
      </c>
    </row>
    <row r="435" spans="1:12" ht="76.5">
      <c r="A435" s="97"/>
      <c r="B435" s="72" t="s">
        <v>1279</v>
      </c>
      <c r="C435" s="99"/>
      <c r="D435" s="99"/>
      <c r="E435" s="99"/>
      <c r="F435" s="99"/>
      <c r="G435" s="99"/>
      <c r="H435" s="99"/>
      <c r="I435" s="99"/>
      <c r="J435" s="99"/>
      <c r="K435" s="99"/>
      <c r="L435" s="204"/>
    </row>
    <row r="436" spans="1:12" ht="63.75">
      <c r="A436" s="97" t="s">
        <v>1280</v>
      </c>
      <c r="B436" s="72" t="s">
        <v>1281</v>
      </c>
      <c r="C436" s="99">
        <v>200000</v>
      </c>
      <c r="D436" s="99">
        <v>0</v>
      </c>
      <c r="E436" s="99">
        <v>0</v>
      </c>
      <c r="F436" s="99">
        <v>0</v>
      </c>
      <c r="G436" s="99">
        <v>0</v>
      </c>
      <c r="H436" s="99">
        <v>0</v>
      </c>
      <c r="I436" s="99">
        <v>200000</v>
      </c>
      <c r="J436" s="99">
        <v>0</v>
      </c>
      <c r="K436" s="99">
        <v>0</v>
      </c>
      <c r="L436" s="204" t="s">
        <v>210</v>
      </c>
    </row>
    <row r="437" spans="1:12" ht="51">
      <c r="A437" s="97"/>
      <c r="B437" s="72" t="s">
        <v>1932</v>
      </c>
      <c r="C437" s="99">
        <v>2004900</v>
      </c>
      <c r="D437" s="99">
        <v>637934.365</v>
      </c>
      <c r="E437" s="99">
        <v>0</v>
      </c>
      <c r="F437" s="99">
        <v>0</v>
      </c>
      <c r="G437" s="99">
        <v>0</v>
      </c>
      <c r="H437" s="99">
        <v>0</v>
      </c>
      <c r="I437" s="99">
        <v>2004900</v>
      </c>
      <c r="J437" s="99">
        <v>637934.365</v>
      </c>
      <c r="K437" s="99">
        <v>644869.5</v>
      </c>
      <c r="L437" s="204" t="s">
        <v>316</v>
      </c>
    </row>
    <row r="438" spans="1:12" ht="76.5">
      <c r="A438" s="97"/>
      <c r="B438" s="72" t="s">
        <v>1908</v>
      </c>
      <c r="C438" s="99"/>
      <c r="D438" s="99"/>
      <c r="E438" s="99"/>
      <c r="F438" s="99"/>
      <c r="G438" s="99"/>
      <c r="H438" s="99"/>
      <c r="I438" s="99"/>
      <c r="J438" s="99"/>
      <c r="K438" s="99"/>
      <c r="L438" s="204"/>
    </row>
    <row r="439" spans="1:12" ht="102">
      <c r="A439" s="97" t="s">
        <v>1282</v>
      </c>
      <c r="B439" s="72" t="s">
        <v>1283</v>
      </c>
      <c r="C439" s="99">
        <v>500000</v>
      </c>
      <c r="D439" s="99">
        <v>0</v>
      </c>
      <c r="E439" s="99">
        <v>0</v>
      </c>
      <c r="F439" s="99">
        <v>0</v>
      </c>
      <c r="G439" s="99">
        <v>0</v>
      </c>
      <c r="H439" s="99">
        <v>0</v>
      </c>
      <c r="I439" s="99">
        <v>500000</v>
      </c>
      <c r="J439" s="99">
        <v>0</v>
      </c>
      <c r="K439" s="99">
        <v>0</v>
      </c>
      <c r="L439" s="204" t="s">
        <v>210</v>
      </c>
    </row>
    <row r="440" spans="1:12" ht="51">
      <c r="A440" s="97" t="s">
        <v>1284</v>
      </c>
      <c r="B440" s="72" t="s">
        <v>1933</v>
      </c>
      <c r="C440" s="99">
        <v>500000</v>
      </c>
      <c r="D440" s="99">
        <v>230117.925</v>
      </c>
      <c r="E440" s="99">
        <v>0</v>
      </c>
      <c r="F440" s="99">
        <v>0</v>
      </c>
      <c r="G440" s="99">
        <v>0</v>
      </c>
      <c r="H440" s="99">
        <v>0</v>
      </c>
      <c r="I440" s="99">
        <v>500000</v>
      </c>
      <c r="J440" s="99">
        <v>230117.925</v>
      </c>
      <c r="K440" s="99">
        <v>163112.7</v>
      </c>
      <c r="L440" s="204" t="s">
        <v>304</v>
      </c>
    </row>
    <row r="441" spans="1:12" ht="51">
      <c r="A441" s="97" t="s">
        <v>1285</v>
      </c>
      <c r="B441" s="72" t="s">
        <v>1934</v>
      </c>
      <c r="C441" s="99">
        <v>500000</v>
      </c>
      <c r="D441" s="99">
        <v>407366.44</v>
      </c>
      <c r="E441" s="99">
        <v>0</v>
      </c>
      <c r="F441" s="99">
        <v>0</v>
      </c>
      <c r="G441" s="99">
        <v>0</v>
      </c>
      <c r="H441" s="99">
        <v>0</v>
      </c>
      <c r="I441" s="99">
        <v>500000</v>
      </c>
      <c r="J441" s="99">
        <v>407366.44</v>
      </c>
      <c r="K441" s="99">
        <v>481306.8</v>
      </c>
      <c r="L441" s="204" t="s">
        <v>317</v>
      </c>
    </row>
    <row r="442" spans="1:12" ht="51">
      <c r="A442" s="97" t="s">
        <v>1286</v>
      </c>
      <c r="B442" s="72" t="s">
        <v>1935</v>
      </c>
      <c r="C442" s="99">
        <v>500000</v>
      </c>
      <c r="D442" s="99">
        <v>0</v>
      </c>
      <c r="E442" s="99">
        <v>0</v>
      </c>
      <c r="F442" s="99">
        <v>0</v>
      </c>
      <c r="G442" s="99">
        <v>0</v>
      </c>
      <c r="H442" s="99">
        <v>0</v>
      </c>
      <c r="I442" s="99">
        <v>500000</v>
      </c>
      <c r="J442" s="99">
        <v>0</v>
      </c>
      <c r="K442" s="99">
        <v>0</v>
      </c>
      <c r="L442" s="204" t="s">
        <v>210</v>
      </c>
    </row>
    <row r="443" spans="1:12" ht="76.5">
      <c r="A443" s="97"/>
      <c r="B443" s="72" t="s">
        <v>1908</v>
      </c>
      <c r="C443" s="99"/>
      <c r="D443" s="99"/>
      <c r="E443" s="99"/>
      <c r="F443" s="99"/>
      <c r="G443" s="99"/>
      <c r="H443" s="99"/>
      <c r="I443" s="99"/>
      <c r="J443" s="99"/>
      <c r="K443" s="99"/>
      <c r="L443" s="204"/>
    </row>
    <row r="444" spans="1:12" ht="76.5">
      <c r="A444" s="97" t="s">
        <v>1287</v>
      </c>
      <c r="B444" s="72" t="s">
        <v>1936</v>
      </c>
      <c r="C444" s="99">
        <v>4900</v>
      </c>
      <c r="D444" s="99">
        <v>450</v>
      </c>
      <c r="E444" s="99">
        <v>0</v>
      </c>
      <c r="F444" s="99">
        <v>0</v>
      </c>
      <c r="G444" s="99">
        <v>0</v>
      </c>
      <c r="H444" s="99">
        <v>0</v>
      </c>
      <c r="I444" s="99">
        <v>4900</v>
      </c>
      <c r="J444" s="99">
        <v>450</v>
      </c>
      <c r="K444" s="99">
        <v>450</v>
      </c>
      <c r="L444" s="204" t="s">
        <v>318</v>
      </c>
    </row>
    <row r="445" spans="1:12" ht="51">
      <c r="A445" s="97"/>
      <c r="B445" s="72" t="s">
        <v>1937</v>
      </c>
      <c r="C445" s="99">
        <v>481573.2</v>
      </c>
      <c r="D445" s="99">
        <v>64493.447</v>
      </c>
      <c r="E445" s="99">
        <v>0</v>
      </c>
      <c r="F445" s="99">
        <v>0</v>
      </c>
      <c r="G445" s="99">
        <v>0</v>
      </c>
      <c r="H445" s="99">
        <v>0</v>
      </c>
      <c r="I445" s="99">
        <v>481573.2</v>
      </c>
      <c r="J445" s="99">
        <v>64493.447</v>
      </c>
      <c r="K445" s="99">
        <v>185990</v>
      </c>
      <c r="L445" s="204" t="s">
        <v>319</v>
      </c>
    </row>
    <row r="446" spans="1:12" ht="38.25" customHeight="1">
      <c r="A446" s="97"/>
      <c r="B446" s="72" t="s">
        <v>1938</v>
      </c>
      <c r="C446" s="99"/>
      <c r="D446" s="99"/>
      <c r="E446" s="99"/>
      <c r="F446" s="99"/>
      <c r="G446" s="99"/>
      <c r="H446" s="99"/>
      <c r="I446" s="99"/>
      <c r="J446" s="99"/>
      <c r="K446" s="99"/>
      <c r="L446" s="204"/>
    </row>
    <row r="447" spans="1:12" ht="89.25">
      <c r="A447" s="97" t="s">
        <v>1288</v>
      </c>
      <c r="B447" s="72" t="s">
        <v>1939</v>
      </c>
      <c r="C447" s="99">
        <v>481573.2</v>
      </c>
      <c r="D447" s="99">
        <v>64493.447</v>
      </c>
      <c r="E447" s="99">
        <v>0</v>
      </c>
      <c r="F447" s="99">
        <v>0</v>
      </c>
      <c r="G447" s="99">
        <v>0</v>
      </c>
      <c r="H447" s="99">
        <v>0</v>
      </c>
      <c r="I447" s="99">
        <v>481573.2</v>
      </c>
      <c r="J447" s="99">
        <v>64493.447</v>
      </c>
      <c r="K447" s="99">
        <v>185990</v>
      </c>
      <c r="L447" s="204" t="s">
        <v>319</v>
      </c>
    </row>
    <row r="448" spans="1:12" ht="38.25">
      <c r="A448" s="97"/>
      <c r="B448" s="72" t="s">
        <v>1940</v>
      </c>
      <c r="C448" s="99">
        <v>2975243.4</v>
      </c>
      <c r="D448" s="99">
        <v>723973.077</v>
      </c>
      <c r="E448" s="99">
        <v>0</v>
      </c>
      <c r="F448" s="99">
        <v>0</v>
      </c>
      <c r="G448" s="99">
        <v>0</v>
      </c>
      <c r="H448" s="99">
        <v>0</v>
      </c>
      <c r="I448" s="99">
        <v>2975243.4</v>
      </c>
      <c r="J448" s="99">
        <v>723973.077</v>
      </c>
      <c r="K448" s="99">
        <v>828576.1</v>
      </c>
      <c r="L448" s="204" t="s">
        <v>320</v>
      </c>
    </row>
    <row r="449" spans="1:12" ht="140.25" customHeight="1">
      <c r="A449" s="97"/>
      <c r="B449" s="72" t="s">
        <v>1908</v>
      </c>
      <c r="C449" s="99"/>
      <c r="D449" s="99"/>
      <c r="E449" s="99"/>
      <c r="F449" s="99"/>
      <c r="G449" s="99"/>
      <c r="H449" s="99"/>
      <c r="I449" s="99"/>
      <c r="J449" s="99"/>
      <c r="K449" s="99"/>
      <c r="L449" s="204"/>
    </row>
    <row r="450" spans="1:12" ht="51">
      <c r="A450" s="97" t="s">
        <v>1289</v>
      </c>
      <c r="B450" s="72" t="s">
        <v>1941</v>
      </c>
      <c r="C450" s="99">
        <v>1500000</v>
      </c>
      <c r="D450" s="99">
        <v>483272.763</v>
      </c>
      <c r="E450" s="99">
        <v>0</v>
      </c>
      <c r="F450" s="99">
        <v>0</v>
      </c>
      <c r="G450" s="99">
        <v>0</v>
      </c>
      <c r="H450" s="99">
        <v>0</v>
      </c>
      <c r="I450" s="99">
        <v>1500000</v>
      </c>
      <c r="J450" s="99">
        <v>483272.763</v>
      </c>
      <c r="K450" s="99">
        <v>607994.9</v>
      </c>
      <c r="L450" s="204" t="s">
        <v>266</v>
      </c>
    </row>
    <row r="451" spans="1:12" ht="216.75" customHeight="1">
      <c r="A451" s="97" t="s">
        <v>1290</v>
      </c>
      <c r="B451" s="72" t="s">
        <v>1942</v>
      </c>
      <c r="C451" s="99">
        <v>420400</v>
      </c>
      <c r="D451" s="99">
        <v>170299.695</v>
      </c>
      <c r="E451" s="99">
        <v>0</v>
      </c>
      <c r="F451" s="99">
        <v>0</v>
      </c>
      <c r="G451" s="99">
        <v>0</v>
      </c>
      <c r="H451" s="99">
        <v>0</v>
      </c>
      <c r="I451" s="99">
        <v>420400</v>
      </c>
      <c r="J451" s="99">
        <v>170299.695</v>
      </c>
      <c r="K451" s="99">
        <v>150180.6</v>
      </c>
      <c r="L451" s="204" t="s">
        <v>321</v>
      </c>
    </row>
    <row r="452" spans="1:12" ht="51">
      <c r="A452" s="97" t="s">
        <v>1291</v>
      </c>
      <c r="B452" s="72" t="s">
        <v>1943</v>
      </c>
      <c r="C452" s="99">
        <v>804843.4</v>
      </c>
      <c r="D452" s="99">
        <v>0</v>
      </c>
      <c r="E452" s="99">
        <v>0</v>
      </c>
      <c r="F452" s="99">
        <v>0</v>
      </c>
      <c r="G452" s="99">
        <v>0</v>
      </c>
      <c r="H452" s="99">
        <v>0</v>
      </c>
      <c r="I452" s="99">
        <v>804843.4</v>
      </c>
      <c r="J452" s="99">
        <v>0</v>
      </c>
      <c r="K452" s="99">
        <v>0</v>
      </c>
      <c r="L452" s="204" t="s">
        <v>210</v>
      </c>
    </row>
    <row r="453" spans="1:12" ht="51">
      <c r="A453" s="97" t="s">
        <v>1292</v>
      </c>
      <c r="B453" s="72" t="s">
        <v>1944</v>
      </c>
      <c r="C453" s="99">
        <v>200000</v>
      </c>
      <c r="D453" s="99">
        <v>70400.619</v>
      </c>
      <c r="E453" s="99">
        <v>0</v>
      </c>
      <c r="F453" s="99">
        <v>0</v>
      </c>
      <c r="G453" s="99">
        <v>0</v>
      </c>
      <c r="H453" s="99">
        <v>0</v>
      </c>
      <c r="I453" s="99">
        <v>200000</v>
      </c>
      <c r="J453" s="99">
        <v>70400.619</v>
      </c>
      <c r="K453" s="99">
        <v>70400.6</v>
      </c>
      <c r="L453" s="204" t="s">
        <v>322</v>
      </c>
    </row>
    <row r="454" spans="1:12" ht="76.5">
      <c r="A454" s="97"/>
      <c r="B454" s="72" t="s">
        <v>1293</v>
      </c>
      <c r="C454" s="99"/>
      <c r="D454" s="99"/>
      <c r="E454" s="99"/>
      <c r="F454" s="99"/>
      <c r="G454" s="99"/>
      <c r="H454" s="99"/>
      <c r="I454" s="99"/>
      <c r="J454" s="99"/>
      <c r="K454" s="99"/>
      <c r="L454" s="204"/>
    </row>
    <row r="455" spans="1:12" ht="51">
      <c r="A455" s="97" t="s">
        <v>1294</v>
      </c>
      <c r="B455" s="72" t="s">
        <v>1295</v>
      </c>
      <c r="C455" s="99">
        <v>2418.4</v>
      </c>
      <c r="D455" s="99">
        <v>0</v>
      </c>
      <c r="E455" s="99">
        <v>0</v>
      </c>
      <c r="F455" s="99">
        <v>0</v>
      </c>
      <c r="G455" s="99">
        <v>0</v>
      </c>
      <c r="H455" s="99">
        <v>0</v>
      </c>
      <c r="I455" s="99">
        <v>2418.4</v>
      </c>
      <c r="J455" s="99">
        <v>0</v>
      </c>
      <c r="K455" s="99">
        <v>0</v>
      </c>
      <c r="L455" s="204" t="s">
        <v>210</v>
      </c>
    </row>
    <row r="456" spans="1:12" ht="51">
      <c r="A456" s="97" t="s">
        <v>1296</v>
      </c>
      <c r="B456" s="72" t="s">
        <v>1297</v>
      </c>
      <c r="C456" s="99">
        <v>1850</v>
      </c>
      <c r="D456" s="99">
        <v>0</v>
      </c>
      <c r="E456" s="99">
        <v>0</v>
      </c>
      <c r="F456" s="99">
        <v>0</v>
      </c>
      <c r="G456" s="99">
        <v>0</v>
      </c>
      <c r="H456" s="99">
        <v>0</v>
      </c>
      <c r="I456" s="99">
        <v>1850</v>
      </c>
      <c r="J456" s="99">
        <v>0</v>
      </c>
      <c r="K456" s="99">
        <v>0</v>
      </c>
      <c r="L456" s="204" t="s">
        <v>210</v>
      </c>
    </row>
    <row r="457" spans="1:12" ht="51">
      <c r="A457" s="97" t="s">
        <v>1298</v>
      </c>
      <c r="B457" s="72" t="s">
        <v>1299</v>
      </c>
      <c r="C457" s="99">
        <v>4050</v>
      </c>
      <c r="D457" s="99">
        <v>0</v>
      </c>
      <c r="E457" s="99">
        <v>0</v>
      </c>
      <c r="F457" s="99">
        <v>0</v>
      </c>
      <c r="G457" s="99">
        <v>0</v>
      </c>
      <c r="H457" s="99">
        <v>0</v>
      </c>
      <c r="I457" s="99">
        <v>4050</v>
      </c>
      <c r="J457" s="99">
        <v>0</v>
      </c>
      <c r="K457" s="99">
        <v>0</v>
      </c>
      <c r="L457" s="204" t="s">
        <v>210</v>
      </c>
    </row>
    <row r="458" spans="1:12" ht="38.25">
      <c r="A458" s="97" t="s">
        <v>1300</v>
      </c>
      <c r="B458" s="72" t="s">
        <v>1301</v>
      </c>
      <c r="C458" s="99">
        <v>13681.6</v>
      </c>
      <c r="D458" s="99">
        <v>0</v>
      </c>
      <c r="E458" s="99">
        <v>0</v>
      </c>
      <c r="F458" s="99">
        <v>0</v>
      </c>
      <c r="G458" s="99">
        <v>0</v>
      </c>
      <c r="H458" s="99">
        <v>0</v>
      </c>
      <c r="I458" s="99">
        <v>13681.6</v>
      </c>
      <c r="J458" s="99">
        <v>0</v>
      </c>
      <c r="K458" s="99">
        <v>0</v>
      </c>
      <c r="L458" s="204" t="s">
        <v>210</v>
      </c>
    </row>
    <row r="459" spans="1:12" ht="51">
      <c r="A459" s="97" t="s">
        <v>1302</v>
      </c>
      <c r="B459" s="72" t="s">
        <v>1303</v>
      </c>
      <c r="C459" s="99">
        <v>28000</v>
      </c>
      <c r="D459" s="99">
        <v>0</v>
      </c>
      <c r="E459" s="99">
        <v>0</v>
      </c>
      <c r="F459" s="99">
        <v>0</v>
      </c>
      <c r="G459" s="99">
        <v>0</v>
      </c>
      <c r="H459" s="99">
        <v>0</v>
      </c>
      <c r="I459" s="99">
        <v>28000</v>
      </c>
      <c r="J459" s="99">
        <v>0</v>
      </c>
      <c r="K459" s="99">
        <v>0</v>
      </c>
      <c r="L459" s="204" t="s">
        <v>210</v>
      </c>
    </row>
    <row r="460" spans="1:12" ht="51">
      <c r="A460" s="97"/>
      <c r="B460" s="72" t="s">
        <v>1945</v>
      </c>
      <c r="C460" s="99">
        <v>674800</v>
      </c>
      <c r="D460" s="99">
        <v>450700.692</v>
      </c>
      <c r="E460" s="99">
        <v>0</v>
      </c>
      <c r="F460" s="99">
        <v>0</v>
      </c>
      <c r="G460" s="99">
        <v>0</v>
      </c>
      <c r="H460" s="99">
        <v>0</v>
      </c>
      <c r="I460" s="99">
        <v>674800</v>
      </c>
      <c r="J460" s="99">
        <v>450700.692</v>
      </c>
      <c r="K460" s="99">
        <v>503358</v>
      </c>
      <c r="L460" s="204" t="s">
        <v>323</v>
      </c>
    </row>
    <row r="461" spans="1:12" ht="63.75">
      <c r="A461" s="97"/>
      <c r="B461" s="72" t="s">
        <v>1946</v>
      </c>
      <c r="C461" s="99"/>
      <c r="D461" s="99"/>
      <c r="E461" s="99"/>
      <c r="F461" s="99"/>
      <c r="G461" s="99"/>
      <c r="H461" s="99"/>
      <c r="I461" s="99"/>
      <c r="J461" s="99"/>
      <c r="K461" s="99"/>
      <c r="L461" s="204"/>
    </row>
    <row r="462" spans="1:12" ht="63.75">
      <c r="A462" s="97" t="s">
        <v>1304</v>
      </c>
      <c r="B462" s="72" t="s">
        <v>1947</v>
      </c>
      <c r="C462" s="99">
        <v>660000</v>
      </c>
      <c r="D462" s="99">
        <v>450700.692</v>
      </c>
      <c r="E462" s="99">
        <v>0</v>
      </c>
      <c r="F462" s="99">
        <v>0</v>
      </c>
      <c r="G462" s="99">
        <v>0</v>
      </c>
      <c r="H462" s="99">
        <v>0</v>
      </c>
      <c r="I462" s="99">
        <v>660000</v>
      </c>
      <c r="J462" s="99">
        <v>450700.692</v>
      </c>
      <c r="K462" s="99">
        <v>503358</v>
      </c>
      <c r="L462" s="204" t="s">
        <v>324</v>
      </c>
    </row>
    <row r="463" spans="1:12" ht="63.75">
      <c r="A463" s="97"/>
      <c r="B463" s="72" t="s">
        <v>1305</v>
      </c>
      <c r="C463" s="99"/>
      <c r="D463" s="99"/>
      <c r="E463" s="99"/>
      <c r="F463" s="99"/>
      <c r="G463" s="99"/>
      <c r="H463" s="99"/>
      <c r="I463" s="99"/>
      <c r="J463" s="99"/>
      <c r="K463" s="99"/>
      <c r="L463" s="204"/>
    </row>
    <row r="464" spans="1:12" ht="51">
      <c r="A464" s="97" t="s">
        <v>1306</v>
      </c>
      <c r="B464" s="72" t="s">
        <v>1307</v>
      </c>
      <c r="C464" s="99">
        <v>14800</v>
      </c>
      <c r="D464" s="99">
        <v>0</v>
      </c>
      <c r="E464" s="99">
        <v>0</v>
      </c>
      <c r="F464" s="99">
        <v>0</v>
      </c>
      <c r="G464" s="99">
        <v>0</v>
      </c>
      <c r="H464" s="99">
        <v>0</v>
      </c>
      <c r="I464" s="99">
        <v>14800</v>
      </c>
      <c r="J464" s="99">
        <v>0</v>
      </c>
      <c r="K464" s="99">
        <v>0</v>
      </c>
      <c r="L464" s="204" t="s">
        <v>210</v>
      </c>
    </row>
    <row r="465" spans="1:12" ht="25.5">
      <c r="A465" s="97"/>
      <c r="B465" s="72" t="s">
        <v>1948</v>
      </c>
      <c r="C465" s="99">
        <v>850000</v>
      </c>
      <c r="D465" s="99">
        <v>437778.075</v>
      </c>
      <c r="E465" s="99">
        <v>0</v>
      </c>
      <c r="F465" s="99">
        <v>0</v>
      </c>
      <c r="G465" s="99">
        <v>0</v>
      </c>
      <c r="H465" s="99">
        <v>0</v>
      </c>
      <c r="I465" s="99">
        <v>850000</v>
      </c>
      <c r="J465" s="99">
        <v>437778.075</v>
      </c>
      <c r="K465" s="99">
        <v>431365.14</v>
      </c>
      <c r="L465" s="204" t="s">
        <v>325</v>
      </c>
    </row>
    <row r="466" spans="1:12" ht="63.75">
      <c r="A466" s="97"/>
      <c r="B466" s="72" t="s">
        <v>1846</v>
      </c>
      <c r="C466" s="99"/>
      <c r="D466" s="99"/>
      <c r="E466" s="99"/>
      <c r="F466" s="99"/>
      <c r="G466" s="99"/>
      <c r="H466" s="99"/>
      <c r="I466" s="99"/>
      <c r="J466" s="99"/>
      <c r="K466" s="99"/>
      <c r="L466" s="204"/>
    </row>
    <row r="467" spans="1:12" ht="191.25" customHeight="1">
      <c r="A467" s="97" t="s">
        <v>1308</v>
      </c>
      <c r="B467" s="72" t="s">
        <v>1949</v>
      </c>
      <c r="C467" s="99">
        <v>800000</v>
      </c>
      <c r="D467" s="99">
        <v>437778.075</v>
      </c>
      <c r="E467" s="99">
        <v>0</v>
      </c>
      <c r="F467" s="99">
        <v>0</v>
      </c>
      <c r="G467" s="99">
        <v>0</v>
      </c>
      <c r="H467" s="99">
        <v>0</v>
      </c>
      <c r="I467" s="99">
        <v>800000</v>
      </c>
      <c r="J467" s="99">
        <v>437778.075</v>
      </c>
      <c r="K467" s="99">
        <v>431365.14</v>
      </c>
      <c r="L467" s="204" t="s">
        <v>326</v>
      </c>
    </row>
    <row r="468" spans="1:12" ht="63.75">
      <c r="A468" s="97"/>
      <c r="B468" s="72" t="s">
        <v>1245</v>
      </c>
      <c r="C468" s="99"/>
      <c r="D468" s="99"/>
      <c r="E468" s="99"/>
      <c r="F468" s="99"/>
      <c r="G468" s="99"/>
      <c r="H468" s="99"/>
      <c r="I468" s="99"/>
      <c r="J468" s="99"/>
      <c r="K468" s="99"/>
      <c r="L468" s="204"/>
    </row>
    <row r="469" spans="1:12" ht="51">
      <c r="A469" s="97" t="s">
        <v>1309</v>
      </c>
      <c r="B469" s="72" t="s">
        <v>1310</v>
      </c>
      <c r="C469" s="99">
        <v>50000</v>
      </c>
      <c r="D469" s="99">
        <v>0</v>
      </c>
      <c r="E469" s="99">
        <v>0</v>
      </c>
      <c r="F469" s="99">
        <v>0</v>
      </c>
      <c r="G469" s="99">
        <v>0</v>
      </c>
      <c r="H469" s="99">
        <v>0</v>
      </c>
      <c r="I469" s="99">
        <v>50000</v>
      </c>
      <c r="J469" s="99">
        <v>0</v>
      </c>
      <c r="K469" s="99">
        <v>0</v>
      </c>
      <c r="L469" s="204" t="s">
        <v>210</v>
      </c>
    </row>
    <row r="470" spans="1:12" ht="38.25">
      <c r="A470" s="97"/>
      <c r="B470" s="72" t="s">
        <v>1950</v>
      </c>
      <c r="C470" s="99">
        <v>18900</v>
      </c>
      <c r="D470" s="99">
        <v>0</v>
      </c>
      <c r="E470" s="99">
        <v>0</v>
      </c>
      <c r="F470" s="99">
        <v>0</v>
      </c>
      <c r="G470" s="99">
        <v>0</v>
      </c>
      <c r="H470" s="99">
        <v>0</v>
      </c>
      <c r="I470" s="99">
        <v>18900</v>
      </c>
      <c r="J470" s="99">
        <v>0</v>
      </c>
      <c r="K470" s="99">
        <v>0</v>
      </c>
      <c r="L470" s="204" t="s">
        <v>210</v>
      </c>
    </row>
    <row r="471" spans="1:12" ht="63.75">
      <c r="A471" s="97"/>
      <c r="B471" s="72" t="s">
        <v>1245</v>
      </c>
      <c r="C471" s="99"/>
      <c r="D471" s="99"/>
      <c r="E471" s="99"/>
      <c r="F471" s="99"/>
      <c r="G471" s="99"/>
      <c r="H471" s="99"/>
      <c r="I471" s="99"/>
      <c r="J471" s="99"/>
      <c r="K471" s="99"/>
      <c r="L471" s="204"/>
    </row>
    <row r="472" spans="1:12" ht="51">
      <c r="A472" s="97">
        <v>245</v>
      </c>
      <c r="B472" s="72" t="s">
        <v>1311</v>
      </c>
      <c r="C472" s="99">
        <v>10851.6</v>
      </c>
      <c r="D472" s="99">
        <v>0</v>
      </c>
      <c r="E472" s="99">
        <v>0</v>
      </c>
      <c r="F472" s="99">
        <v>0</v>
      </c>
      <c r="G472" s="99">
        <v>0</v>
      </c>
      <c r="H472" s="99">
        <v>0</v>
      </c>
      <c r="I472" s="99">
        <v>10851.6</v>
      </c>
      <c r="J472" s="99">
        <v>0</v>
      </c>
      <c r="K472" s="99">
        <v>0</v>
      </c>
      <c r="L472" s="204" t="s">
        <v>210</v>
      </c>
    </row>
    <row r="473" spans="1:12" ht="63.75">
      <c r="A473" s="97" t="s">
        <v>1312</v>
      </c>
      <c r="B473" s="72" t="s">
        <v>1313</v>
      </c>
      <c r="C473" s="99">
        <v>8048.4</v>
      </c>
      <c r="D473" s="99">
        <v>0</v>
      </c>
      <c r="E473" s="99">
        <v>0</v>
      </c>
      <c r="F473" s="99">
        <v>0</v>
      </c>
      <c r="G473" s="99">
        <v>0</v>
      </c>
      <c r="H473" s="99">
        <v>0</v>
      </c>
      <c r="I473" s="99">
        <v>8048.4</v>
      </c>
      <c r="J473" s="99">
        <v>0</v>
      </c>
      <c r="K473" s="99">
        <v>0</v>
      </c>
      <c r="L473" s="204" t="s">
        <v>210</v>
      </c>
    </row>
    <row r="474" spans="1:12" ht="38.25">
      <c r="A474" s="97" t="s">
        <v>2007</v>
      </c>
      <c r="B474" s="72" t="s">
        <v>1951</v>
      </c>
      <c r="C474" s="99">
        <v>650000</v>
      </c>
      <c r="D474" s="99">
        <v>138386.668</v>
      </c>
      <c r="E474" s="99">
        <v>0</v>
      </c>
      <c r="F474" s="99">
        <v>0</v>
      </c>
      <c r="G474" s="99">
        <v>0</v>
      </c>
      <c r="H474" s="99">
        <v>0</v>
      </c>
      <c r="I474" s="99">
        <v>650000</v>
      </c>
      <c r="J474" s="99">
        <v>138386.668</v>
      </c>
      <c r="K474" s="99">
        <v>138501.616</v>
      </c>
      <c r="L474" s="204" t="s">
        <v>327</v>
      </c>
    </row>
    <row r="475" spans="1:12" ht="25.5">
      <c r="A475" s="97"/>
      <c r="B475" s="72" t="s">
        <v>1952</v>
      </c>
      <c r="C475" s="99"/>
      <c r="D475" s="99"/>
      <c r="E475" s="99"/>
      <c r="F475" s="99"/>
      <c r="G475" s="99"/>
      <c r="H475" s="99"/>
      <c r="I475" s="99"/>
      <c r="J475" s="99"/>
      <c r="K475" s="99"/>
      <c r="L475" s="204"/>
    </row>
    <row r="476" spans="1:12" ht="63.75">
      <c r="A476" s="97"/>
      <c r="B476" s="72" t="s">
        <v>1946</v>
      </c>
      <c r="C476" s="99"/>
      <c r="D476" s="99"/>
      <c r="E476" s="99"/>
      <c r="F476" s="99"/>
      <c r="G476" s="99"/>
      <c r="H476" s="99"/>
      <c r="I476" s="99"/>
      <c r="J476" s="99"/>
      <c r="K476" s="99"/>
      <c r="L476" s="204"/>
    </row>
    <row r="477" spans="1:12" ht="38.25">
      <c r="A477" s="97" t="s">
        <v>1516</v>
      </c>
      <c r="B477" s="72" t="s">
        <v>1953</v>
      </c>
      <c r="C477" s="99">
        <v>600000</v>
      </c>
      <c r="D477" s="99">
        <v>120803.052</v>
      </c>
      <c r="E477" s="99">
        <v>0</v>
      </c>
      <c r="F477" s="99">
        <v>0</v>
      </c>
      <c r="G477" s="99">
        <v>0</v>
      </c>
      <c r="H477" s="99">
        <v>0</v>
      </c>
      <c r="I477" s="99">
        <v>600000</v>
      </c>
      <c r="J477" s="99">
        <v>120803.052</v>
      </c>
      <c r="K477" s="99">
        <v>120918</v>
      </c>
      <c r="L477" s="204" t="s">
        <v>328</v>
      </c>
    </row>
    <row r="478" spans="1:12" ht="63.75">
      <c r="A478" s="97"/>
      <c r="B478" s="72" t="s">
        <v>1186</v>
      </c>
      <c r="C478" s="99"/>
      <c r="D478" s="99"/>
      <c r="E478" s="99"/>
      <c r="F478" s="99"/>
      <c r="G478" s="99"/>
      <c r="H478" s="99"/>
      <c r="I478" s="99"/>
      <c r="J478" s="99"/>
      <c r="K478" s="99"/>
      <c r="L478" s="204"/>
    </row>
    <row r="479" spans="1:12" ht="63.75">
      <c r="A479" s="97" t="s">
        <v>1517</v>
      </c>
      <c r="B479" s="72" t="s">
        <v>1314</v>
      </c>
      <c r="C479" s="99">
        <v>20104.6</v>
      </c>
      <c r="D479" s="99">
        <v>17583.616</v>
      </c>
      <c r="E479" s="99">
        <v>0</v>
      </c>
      <c r="F479" s="99">
        <v>0</v>
      </c>
      <c r="G479" s="99">
        <v>0</v>
      </c>
      <c r="H479" s="99">
        <v>0</v>
      </c>
      <c r="I479" s="99">
        <v>20104.6</v>
      </c>
      <c r="J479" s="99">
        <v>17583.616</v>
      </c>
      <c r="K479" s="99">
        <v>17583.616</v>
      </c>
      <c r="L479" s="204" t="s">
        <v>329</v>
      </c>
    </row>
    <row r="480" spans="1:12" ht="63.75">
      <c r="A480" s="97" t="s">
        <v>1518</v>
      </c>
      <c r="B480" s="72" t="s">
        <v>1315</v>
      </c>
      <c r="C480" s="99">
        <v>29895.4</v>
      </c>
      <c r="D480" s="99">
        <v>0</v>
      </c>
      <c r="E480" s="99">
        <v>0</v>
      </c>
      <c r="F480" s="99">
        <v>0</v>
      </c>
      <c r="G480" s="99">
        <v>0</v>
      </c>
      <c r="H480" s="99">
        <v>0</v>
      </c>
      <c r="I480" s="99">
        <v>29895.4</v>
      </c>
      <c r="J480" s="99">
        <v>0</v>
      </c>
      <c r="K480" s="99">
        <v>0</v>
      </c>
      <c r="L480" s="204" t="s">
        <v>210</v>
      </c>
    </row>
    <row r="481" spans="1:12" ht="25.5">
      <c r="A481" s="97" t="s">
        <v>2034</v>
      </c>
      <c r="B481" s="72" t="s">
        <v>1954</v>
      </c>
      <c r="C481" s="99">
        <v>1238727.6</v>
      </c>
      <c r="D481" s="99">
        <v>148172.001</v>
      </c>
      <c r="E481" s="99">
        <v>0</v>
      </c>
      <c r="F481" s="99">
        <v>0</v>
      </c>
      <c r="G481" s="99">
        <v>0</v>
      </c>
      <c r="H481" s="99">
        <v>0</v>
      </c>
      <c r="I481" s="99">
        <v>1238727.6</v>
      </c>
      <c r="J481" s="99">
        <v>148172.001</v>
      </c>
      <c r="K481" s="99">
        <v>118346</v>
      </c>
      <c r="L481" s="204" t="s">
        <v>288</v>
      </c>
    </row>
    <row r="482" spans="1:12" ht="51">
      <c r="A482" s="97"/>
      <c r="B482" s="72" t="s">
        <v>1955</v>
      </c>
      <c r="C482" s="99"/>
      <c r="D482" s="99"/>
      <c r="E482" s="99"/>
      <c r="F482" s="99"/>
      <c r="G482" s="99"/>
      <c r="H482" s="99"/>
      <c r="I482" s="99"/>
      <c r="J482" s="99"/>
      <c r="K482" s="99"/>
      <c r="L482" s="204"/>
    </row>
    <row r="483" spans="1:12" ht="63.75">
      <c r="A483" s="97"/>
      <c r="B483" s="72" t="s">
        <v>1946</v>
      </c>
      <c r="C483" s="99"/>
      <c r="D483" s="99"/>
      <c r="E483" s="99"/>
      <c r="F483" s="99"/>
      <c r="G483" s="99"/>
      <c r="H483" s="99"/>
      <c r="I483" s="99"/>
      <c r="J483" s="99"/>
      <c r="K483" s="99"/>
      <c r="L483" s="204"/>
    </row>
    <row r="484" spans="1:12" ht="267.75" customHeight="1">
      <c r="A484" s="97" t="s">
        <v>1516</v>
      </c>
      <c r="B484" s="72" t="s">
        <v>1956</v>
      </c>
      <c r="C484" s="99">
        <v>688727.6</v>
      </c>
      <c r="D484" s="99">
        <v>63312.514</v>
      </c>
      <c r="E484" s="99">
        <v>0</v>
      </c>
      <c r="F484" s="99">
        <v>0</v>
      </c>
      <c r="G484" s="99">
        <v>0</v>
      </c>
      <c r="H484" s="99">
        <v>0</v>
      </c>
      <c r="I484" s="99">
        <v>688727.6</v>
      </c>
      <c r="J484" s="99">
        <v>63312.514</v>
      </c>
      <c r="K484" s="99">
        <v>24234</v>
      </c>
      <c r="L484" s="204" t="s">
        <v>233</v>
      </c>
    </row>
    <row r="485" spans="1:12" ht="102">
      <c r="A485" s="97" t="s">
        <v>1517</v>
      </c>
      <c r="B485" s="72" t="s">
        <v>1957</v>
      </c>
      <c r="C485" s="99">
        <v>500000</v>
      </c>
      <c r="D485" s="99">
        <v>84859.487</v>
      </c>
      <c r="E485" s="99">
        <v>0</v>
      </c>
      <c r="F485" s="99">
        <v>0</v>
      </c>
      <c r="G485" s="99">
        <v>0</v>
      </c>
      <c r="H485" s="99">
        <v>0</v>
      </c>
      <c r="I485" s="99">
        <v>500000</v>
      </c>
      <c r="J485" s="99">
        <v>84859.487</v>
      </c>
      <c r="K485" s="99">
        <v>94112</v>
      </c>
      <c r="L485" s="204" t="s">
        <v>330</v>
      </c>
    </row>
    <row r="486" spans="1:12" ht="76.5">
      <c r="A486" s="97"/>
      <c r="B486" s="72" t="s">
        <v>1316</v>
      </c>
      <c r="C486" s="99"/>
      <c r="D486" s="99"/>
      <c r="E486" s="99"/>
      <c r="F486" s="99"/>
      <c r="G486" s="99"/>
      <c r="H486" s="99"/>
      <c r="I486" s="99"/>
      <c r="J486" s="99"/>
      <c r="K486" s="99"/>
      <c r="L486" s="204"/>
    </row>
    <row r="487" spans="1:12" ht="51">
      <c r="A487" s="97" t="s">
        <v>1518</v>
      </c>
      <c r="B487" s="72" t="s">
        <v>1317</v>
      </c>
      <c r="C487" s="99">
        <v>30000</v>
      </c>
      <c r="D487" s="99">
        <v>0</v>
      </c>
      <c r="E487" s="99">
        <v>0</v>
      </c>
      <c r="F487" s="99">
        <v>0</v>
      </c>
      <c r="G487" s="99">
        <v>0</v>
      </c>
      <c r="H487" s="99">
        <v>0</v>
      </c>
      <c r="I487" s="99">
        <v>30000</v>
      </c>
      <c r="J487" s="99">
        <v>0</v>
      </c>
      <c r="K487" s="99">
        <v>0</v>
      </c>
      <c r="L487" s="204" t="s">
        <v>210</v>
      </c>
    </row>
    <row r="488" spans="1:12" ht="51">
      <c r="A488" s="97" t="s">
        <v>1519</v>
      </c>
      <c r="B488" s="72" t="s">
        <v>1318</v>
      </c>
      <c r="C488" s="99">
        <v>20000</v>
      </c>
      <c r="D488" s="99">
        <v>0</v>
      </c>
      <c r="E488" s="99">
        <v>0</v>
      </c>
      <c r="F488" s="99">
        <v>0</v>
      </c>
      <c r="G488" s="99">
        <v>0</v>
      </c>
      <c r="H488" s="99">
        <v>0</v>
      </c>
      <c r="I488" s="99">
        <v>20000</v>
      </c>
      <c r="J488" s="99">
        <v>0</v>
      </c>
      <c r="K488" s="99">
        <v>0</v>
      </c>
      <c r="L488" s="204" t="s">
        <v>210</v>
      </c>
    </row>
    <row r="489" spans="1:12" ht="51">
      <c r="A489" s="97" t="s">
        <v>2052</v>
      </c>
      <c r="B489" s="72" t="s">
        <v>1958</v>
      </c>
      <c r="C489" s="99">
        <v>8720115.300000003</v>
      </c>
      <c r="D489" s="99">
        <v>2507592.66</v>
      </c>
      <c r="E489" s="99">
        <v>0</v>
      </c>
      <c r="F489" s="99">
        <v>0</v>
      </c>
      <c r="G489" s="99">
        <v>0</v>
      </c>
      <c r="H489" s="99">
        <v>0</v>
      </c>
      <c r="I489" s="99">
        <v>8720115.300000003</v>
      </c>
      <c r="J489" s="99">
        <v>2507592.66</v>
      </c>
      <c r="K489" s="99">
        <v>2313952.2029999997</v>
      </c>
      <c r="L489" s="204" t="s">
        <v>331</v>
      </c>
    </row>
    <row r="490" spans="1:12" ht="76.5">
      <c r="A490" s="97"/>
      <c r="B490" s="72" t="s">
        <v>2287</v>
      </c>
      <c r="C490" s="99"/>
      <c r="D490" s="99"/>
      <c r="E490" s="99"/>
      <c r="F490" s="99"/>
      <c r="G490" s="99"/>
      <c r="H490" s="99"/>
      <c r="I490" s="99"/>
      <c r="J490" s="99"/>
      <c r="K490" s="99"/>
      <c r="L490" s="204"/>
    </row>
    <row r="491" spans="1:12" ht="102">
      <c r="A491" s="97" t="s">
        <v>1516</v>
      </c>
      <c r="B491" s="72" t="s">
        <v>1959</v>
      </c>
      <c r="C491" s="99">
        <v>800000</v>
      </c>
      <c r="D491" s="99">
        <v>228150.167</v>
      </c>
      <c r="E491" s="99">
        <v>0</v>
      </c>
      <c r="F491" s="99">
        <v>0</v>
      </c>
      <c r="G491" s="99">
        <v>0</v>
      </c>
      <c r="H491" s="99">
        <v>0</v>
      </c>
      <c r="I491" s="99">
        <v>800000</v>
      </c>
      <c r="J491" s="99">
        <v>228150.167</v>
      </c>
      <c r="K491" s="99">
        <v>228180.128</v>
      </c>
      <c r="L491" s="204" t="s">
        <v>332</v>
      </c>
    </row>
    <row r="492" spans="1:12" ht="140.25" customHeight="1">
      <c r="A492" s="97" t="s">
        <v>1517</v>
      </c>
      <c r="B492" s="72" t="s">
        <v>1960</v>
      </c>
      <c r="C492" s="99">
        <v>300000</v>
      </c>
      <c r="D492" s="99">
        <v>11419.589</v>
      </c>
      <c r="E492" s="99">
        <v>0</v>
      </c>
      <c r="F492" s="99">
        <v>0</v>
      </c>
      <c r="G492" s="99">
        <v>0</v>
      </c>
      <c r="H492" s="99">
        <v>0</v>
      </c>
      <c r="I492" s="99">
        <v>300000</v>
      </c>
      <c r="J492" s="99">
        <v>11419.589</v>
      </c>
      <c r="K492" s="99">
        <v>11545.579</v>
      </c>
      <c r="L492" s="204" t="s">
        <v>333</v>
      </c>
    </row>
    <row r="493" spans="1:12" ht="76.5">
      <c r="A493" s="97"/>
      <c r="B493" s="72" t="s">
        <v>1861</v>
      </c>
      <c r="C493" s="99"/>
      <c r="D493" s="99"/>
      <c r="E493" s="99"/>
      <c r="F493" s="99"/>
      <c r="G493" s="99"/>
      <c r="H493" s="99"/>
      <c r="I493" s="99"/>
      <c r="J493" s="99"/>
      <c r="K493" s="99"/>
      <c r="L493" s="204"/>
    </row>
    <row r="494" spans="1:12" ht="89.25">
      <c r="A494" s="97" t="s">
        <v>1518</v>
      </c>
      <c r="B494" s="72" t="s">
        <v>1961</v>
      </c>
      <c r="C494" s="99">
        <v>410000</v>
      </c>
      <c r="D494" s="99">
        <v>0</v>
      </c>
      <c r="E494" s="99">
        <v>0</v>
      </c>
      <c r="F494" s="99">
        <v>0</v>
      </c>
      <c r="G494" s="99">
        <v>0</v>
      </c>
      <c r="H494" s="99">
        <v>0</v>
      </c>
      <c r="I494" s="99">
        <v>410000</v>
      </c>
      <c r="J494" s="99">
        <v>0</v>
      </c>
      <c r="K494" s="99">
        <v>0</v>
      </c>
      <c r="L494" s="204" t="s">
        <v>210</v>
      </c>
    </row>
    <row r="495" spans="1:12" ht="89.25">
      <c r="A495" s="97" t="s">
        <v>1519</v>
      </c>
      <c r="B495" s="72" t="s">
        <v>1962</v>
      </c>
      <c r="C495" s="99">
        <v>400000</v>
      </c>
      <c r="D495" s="99">
        <v>185842.247</v>
      </c>
      <c r="E495" s="99">
        <v>0</v>
      </c>
      <c r="F495" s="99">
        <v>0</v>
      </c>
      <c r="G495" s="99">
        <v>0</v>
      </c>
      <c r="H495" s="99">
        <v>0</v>
      </c>
      <c r="I495" s="99">
        <v>400000</v>
      </c>
      <c r="J495" s="99">
        <v>185842.247</v>
      </c>
      <c r="K495" s="99">
        <v>185842.247</v>
      </c>
      <c r="L495" s="204" t="s">
        <v>334</v>
      </c>
    </row>
    <row r="496" spans="1:12" ht="76.5">
      <c r="A496" s="97" t="s">
        <v>1520</v>
      </c>
      <c r="B496" s="72" t="s">
        <v>1963</v>
      </c>
      <c r="C496" s="99">
        <v>477374.4</v>
      </c>
      <c r="D496" s="99">
        <v>0</v>
      </c>
      <c r="E496" s="99">
        <v>0</v>
      </c>
      <c r="F496" s="99">
        <v>0</v>
      </c>
      <c r="G496" s="99">
        <v>0</v>
      </c>
      <c r="H496" s="99">
        <v>0</v>
      </c>
      <c r="I496" s="99">
        <v>477374.4</v>
      </c>
      <c r="J496" s="99">
        <v>0</v>
      </c>
      <c r="K496" s="99">
        <v>0</v>
      </c>
      <c r="L496" s="204" t="s">
        <v>210</v>
      </c>
    </row>
    <row r="497" spans="1:12" ht="63.75">
      <c r="A497" s="97" t="s">
        <v>1521</v>
      </c>
      <c r="B497" s="72" t="s">
        <v>1964</v>
      </c>
      <c r="C497" s="99">
        <v>322625.6</v>
      </c>
      <c r="D497" s="99">
        <v>0</v>
      </c>
      <c r="E497" s="99">
        <v>0</v>
      </c>
      <c r="F497" s="99">
        <v>0</v>
      </c>
      <c r="G497" s="99">
        <v>0</v>
      </c>
      <c r="H497" s="99">
        <v>0</v>
      </c>
      <c r="I497" s="99">
        <v>322625.6</v>
      </c>
      <c r="J497" s="99">
        <v>0</v>
      </c>
      <c r="K497" s="99">
        <v>0</v>
      </c>
      <c r="L497" s="204" t="s">
        <v>210</v>
      </c>
    </row>
    <row r="498" spans="1:12" ht="63.75">
      <c r="A498" s="97"/>
      <c r="B498" s="72" t="s">
        <v>1889</v>
      </c>
      <c r="C498" s="99"/>
      <c r="D498" s="99"/>
      <c r="E498" s="99"/>
      <c r="F498" s="99"/>
      <c r="G498" s="99"/>
      <c r="H498" s="99"/>
      <c r="I498" s="99"/>
      <c r="J498" s="99"/>
      <c r="K498" s="99"/>
      <c r="L498" s="204"/>
    </row>
    <row r="499" spans="1:12" ht="63.75">
      <c r="A499" s="97" t="s">
        <v>1522</v>
      </c>
      <c r="B499" s="72" t="s">
        <v>1965</v>
      </c>
      <c r="C499" s="99">
        <v>200000</v>
      </c>
      <c r="D499" s="99">
        <v>151435.124</v>
      </c>
      <c r="E499" s="99">
        <v>0</v>
      </c>
      <c r="F499" s="99">
        <v>0</v>
      </c>
      <c r="G499" s="99">
        <v>0</v>
      </c>
      <c r="H499" s="99">
        <v>0</v>
      </c>
      <c r="I499" s="99">
        <v>200000</v>
      </c>
      <c r="J499" s="99">
        <v>151435.124</v>
      </c>
      <c r="K499" s="99">
        <v>170380.198</v>
      </c>
      <c r="L499" s="204" t="s">
        <v>335</v>
      </c>
    </row>
    <row r="500" spans="1:12" ht="76.5">
      <c r="A500" s="97"/>
      <c r="B500" s="72" t="s">
        <v>1908</v>
      </c>
      <c r="C500" s="99"/>
      <c r="D500" s="99"/>
      <c r="E500" s="99"/>
      <c r="F500" s="99"/>
      <c r="G500" s="99"/>
      <c r="H500" s="99"/>
      <c r="I500" s="99"/>
      <c r="J500" s="99"/>
      <c r="K500" s="99"/>
      <c r="L500" s="204"/>
    </row>
    <row r="501" spans="1:12" ht="63.75">
      <c r="A501" s="97" t="s">
        <v>1523</v>
      </c>
      <c r="B501" s="72" t="s">
        <v>1966</v>
      </c>
      <c r="C501" s="99">
        <v>190678.2</v>
      </c>
      <c r="D501" s="99">
        <v>39237.544</v>
      </c>
      <c r="E501" s="99">
        <v>0</v>
      </c>
      <c r="F501" s="99">
        <v>0</v>
      </c>
      <c r="G501" s="99">
        <v>0</v>
      </c>
      <c r="H501" s="99">
        <v>0</v>
      </c>
      <c r="I501" s="99">
        <v>190678.2</v>
      </c>
      <c r="J501" s="99">
        <v>39237.544</v>
      </c>
      <c r="K501" s="99">
        <v>67570.7</v>
      </c>
      <c r="L501" s="204" t="s">
        <v>336</v>
      </c>
    </row>
    <row r="502" spans="1:12" ht="51">
      <c r="A502" s="97" t="s">
        <v>1524</v>
      </c>
      <c r="B502" s="72" t="s">
        <v>1967</v>
      </c>
      <c r="C502" s="99">
        <v>400000</v>
      </c>
      <c r="D502" s="99">
        <v>249609.125</v>
      </c>
      <c r="E502" s="99">
        <v>0</v>
      </c>
      <c r="F502" s="99">
        <v>0</v>
      </c>
      <c r="G502" s="99">
        <v>0</v>
      </c>
      <c r="H502" s="99">
        <v>0</v>
      </c>
      <c r="I502" s="99">
        <v>400000</v>
      </c>
      <c r="J502" s="99">
        <v>249609.125</v>
      </c>
      <c r="K502" s="99">
        <v>323880.7</v>
      </c>
      <c r="L502" s="204" t="s">
        <v>337</v>
      </c>
    </row>
    <row r="503" spans="1:12" ht="229.5" customHeight="1">
      <c r="A503" s="97" t="s">
        <v>1526</v>
      </c>
      <c r="B503" s="72" t="s">
        <v>1968</v>
      </c>
      <c r="C503" s="99">
        <v>136573.9</v>
      </c>
      <c r="D503" s="99">
        <v>56440.983</v>
      </c>
      <c r="E503" s="99">
        <v>0</v>
      </c>
      <c r="F503" s="99">
        <v>0</v>
      </c>
      <c r="G503" s="99">
        <v>0</v>
      </c>
      <c r="H503" s="99">
        <v>0</v>
      </c>
      <c r="I503" s="99">
        <v>136573.9</v>
      </c>
      <c r="J503" s="99">
        <v>56440.983</v>
      </c>
      <c r="K503" s="99">
        <v>56441</v>
      </c>
      <c r="L503" s="204" t="s">
        <v>338</v>
      </c>
    </row>
    <row r="504" spans="1:12" ht="51">
      <c r="A504" s="97" t="s">
        <v>1528</v>
      </c>
      <c r="B504" s="72" t="s">
        <v>1969</v>
      </c>
      <c r="C504" s="99">
        <v>200000</v>
      </c>
      <c r="D504" s="99">
        <v>174621.12</v>
      </c>
      <c r="E504" s="99">
        <v>0</v>
      </c>
      <c r="F504" s="99">
        <v>0</v>
      </c>
      <c r="G504" s="99">
        <v>0</v>
      </c>
      <c r="H504" s="99">
        <v>0</v>
      </c>
      <c r="I504" s="99">
        <v>200000</v>
      </c>
      <c r="J504" s="99">
        <v>174621.12</v>
      </c>
      <c r="K504" s="99">
        <v>148789.4</v>
      </c>
      <c r="L504" s="204" t="s">
        <v>339</v>
      </c>
    </row>
    <row r="505" spans="1:12" ht="76.5">
      <c r="A505" s="97"/>
      <c r="B505" s="72" t="s">
        <v>1908</v>
      </c>
      <c r="C505" s="99"/>
      <c r="D505" s="99"/>
      <c r="E505" s="99"/>
      <c r="F505" s="99"/>
      <c r="G505" s="99"/>
      <c r="H505" s="99"/>
      <c r="I505" s="99"/>
      <c r="J505" s="99"/>
      <c r="K505" s="99"/>
      <c r="L505" s="204"/>
    </row>
    <row r="506" spans="1:12" ht="114.75">
      <c r="A506" s="97" t="s">
        <v>1530</v>
      </c>
      <c r="B506" s="72" t="s">
        <v>1970</v>
      </c>
      <c r="C506" s="99">
        <v>200000</v>
      </c>
      <c r="D506" s="99">
        <v>48200.902</v>
      </c>
      <c r="E506" s="99">
        <v>0</v>
      </c>
      <c r="F506" s="99">
        <v>0</v>
      </c>
      <c r="G506" s="99">
        <v>0</v>
      </c>
      <c r="H506" s="99">
        <v>0</v>
      </c>
      <c r="I506" s="99">
        <v>200000</v>
      </c>
      <c r="J506" s="99">
        <v>48200.902</v>
      </c>
      <c r="K506" s="99">
        <v>9404.2</v>
      </c>
      <c r="L506" s="204" t="s">
        <v>301</v>
      </c>
    </row>
    <row r="507" spans="1:12" ht="63.75">
      <c r="A507" s="97" t="s">
        <v>1532</v>
      </c>
      <c r="B507" s="72" t="s">
        <v>1971</v>
      </c>
      <c r="C507" s="99">
        <v>204066.8</v>
      </c>
      <c r="D507" s="99">
        <v>340.35</v>
      </c>
      <c r="E507" s="99">
        <v>0</v>
      </c>
      <c r="F507" s="99">
        <v>0</v>
      </c>
      <c r="G507" s="99">
        <v>0</v>
      </c>
      <c r="H507" s="99">
        <v>0</v>
      </c>
      <c r="I507" s="99">
        <v>204066.8</v>
      </c>
      <c r="J507" s="99">
        <v>340.35</v>
      </c>
      <c r="K507" s="99">
        <v>0</v>
      </c>
      <c r="L507" s="204" t="s">
        <v>210</v>
      </c>
    </row>
    <row r="508" spans="1:12" ht="63.75">
      <c r="A508" s="97" t="s">
        <v>1534</v>
      </c>
      <c r="B508" s="72" t="s">
        <v>1972</v>
      </c>
      <c r="C508" s="99">
        <v>172707.7</v>
      </c>
      <c r="D508" s="99">
        <v>50262.308</v>
      </c>
      <c r="E508" s="99">
        <v>0</v>
      </c>
      <c r="F508" s="99">
        <v>0</v>
      </c>
      <c r="G508" s="99">
        <v>0</v>
      </c>
      <c r="H508" s="99">
        <v>0</v>
      </c>
      <c r="I508" s="99">
        <v>172707.7</v>
      </c>
      <c r="J508" s="99">
        <v>50262.308</v>
      </c>
      <c r="K508" s="99">
        <v>20450.5</v>
      </c>
      <c r="L508" s="204" t="s">
        <v>340</v>
      </c>
    </row>
    <row r="509" spans="1:12" ht="63.75">
      <c r="A509" s="97" t="s">
        <v>1536</v>
      </c>
      <c r="B509" s="72" t="s">
        <v>1973</v>
      </c>
      <c r="C509" s="99">
        <v>181160.6</v>
      </c>
      <c r="D509" s="99">
        <v>322.226</v>
      </c>
      <c r="E509" s="99">
        <v>0</v>
      </c>
      <c r="F509" s="99">
        <v>0</v>
      </c>
      <c r="G509" s="99">
        <v>0</v>
      </c>
      <c r="H509" s="99">
        <v>0</v>
      </c>
      <c r="I509" s="99">
        <v>181160.6</v>
      </c>
      <c r="J509" s="99">
        <v>322.226</v>
      </c>
      <c r="K509" s="99">
        <v>5.9</v>
      </c>
      <c r="L509" s="204" t="s">
        <v>210</v>
      </c>
    </row>
    <row r="510" spans="1:12" ht="63.75">
      <c r="A510" s="97" t="s">
        <v>1539</v>
      </c>
      <c r="B510" s="72" t="s">
        <v>1974</v>
      </c>
      <c r="C510" s="99">
        <v>147413.9</v>
      </c>
      <c r="D510" s="99">
        <v>61934.053</v>
      </c>
      <c r="E510" s="99">
        <v>0</v>
      </c>
      <c r="F510" s="99">
        <v>0</v>
      </c>
      <c r="G510" s="99">
        <v>0</v>
      </c>
      <c r="H510" s="99">
        <v>0</v>
      </c>
      <c r="I510" s="99">
        <v>147413.9</v>
      </c>
      <c r="J510" s="99">
        <v>61934.053</v>
      </c>
      <c r="K510" s="99">
        <v>47028.6</v>
      </c>
      <c r="L510" s="204" t="s">
        <v>341</v>
      </c>
    </row>
    <row r="511" spans="1:12" ht="63.75">
      <c r="A511" s="97" t="s">
        <v>1541</v>
      </c>
      <c r="B511" s="72" t="s">
        <v>1975</v>
      </c>
      <c r="C511" s="99">
        <v>311149.8</v>
      </c>
      <c r="D511" s="99">
        <v>17272.45</v>
      </c>
      <c r="E511" s="99">
        <v>0</v>
      </c>
      <c r="F511" s="99">
        <v>0</v>
      </c>
      <c r="G511" s="99">
        <v>0</v>
      </c>
      <c r="H511" s="99">
        <v>0</v>
      </c>
      <c r="I511" s="99">
        <v>311149.8</v>
      </c>
      <c r="J511" s="99">
        <v>17272.45</v>
      </c>
      <c r="K511" s="99">
        <v>17272.4</v>
      </c>
      <c r="L511" s="204" t="s">
        <v>342</v>
      </c>
    </row>
    <row r="512" spans="1:12" ht="63.75">
      <c r="A512" s="97" t="s">
        <v>1542</v>
      </c>
      <c r="B512" s="72" t="s">
        <v>1976</v>
      </c>
      <c r="C512" s="99">
        <v>407894.4</v>
      </c>
      <c r="D512" s="99">
        <v>137934.871</v>
      </c>
      <c r="E512" s="99">
        <v>0</v>
      </c>
      <c r="F512" s="99">
        <v>0</v>
      </c>
      <c r="G512" s="99">
        <v>0</v>
      </c>
      <c r="H512" s="99">
        <v>0</v>
      </c>
      <c r="I512" s="99">
        <v>407894.4</v>
      </c>
      <c r="J512" s="99">
        <v>137934.871</v>
      </c>
      <c r="K512" s="99">
        <v>90920.7</v>
      </c>
      <c r="L512" s="204" t="s">
        <v>343</v>
      </c>
    </row>
    <row r="513" spans="1:12" ht="76.5">
      <c r="A513" s="97"/>
      <c r="B513" s="72" t="s">
        <v>1848</v>
      </c>
      <c r="C513" s="99"/>
      <c r="D513" s="99"/>
      <c r="E513" s="99"/>
      <c r="F513" s="99"/>
      <c r="G513" s="99"/>
      <c r="H513" s="99"/>
      <c r="I513" s="99"/>
      <c r="J513" s="99"/>
      <c r="K513" s="99"/>
      <c r="L513" s="204"/>
    </row>
    <row r="514" spans="1:12" ht="76.5">
      <c r="A514" s="97" t="s">
        <v>1543</v>
      </c>
      <c r="B514" s="72" t="s">
        <v>1977</v>
      </c>
      <c r="C514" s="99">
        <v>615973.5</v>
      </c>
      <c r="D514" s="99">
        <v>327163.571</v>
      </c>
      <c r="E514" s="99">
        <v>0</v>
      </c>
      <c r="F514" s="99">
        <v>0</v>
      </c>
      <c r="G514" s="99">
        <v>0</v>
      </c>
      <c r="H514" s="99">
        <v>0</v>
      </c>
      <c r="I514" s="99">
        <v>615973.5</v>
      </c>
      <c r="J514" s="99">
        <v>327163.571</v>
      </c>
      <c r="K514" s="99">
        <v>327558.014</v>
      </c>
      <c r="L514" s="204" t="s">
        <v>344</v>
      </c>
    </row>
    <row r="515" spans="1:12" ht="76.5">
      <c r="A515" s="97" t="s">
        <v>1544</v>
      </c>
      <c r="B515" s="72" t="s">
        <v>1978</v>
      </c>
      <c r="C515" s="99">
        <v>59296.5</v>
      </c>
      <c r="D515" s="99">
        <v>13453.502</v>
      </c>
      <c r="E515" s="99">
        <v>0</v>
      </c>
      <c r="F515" s="99">
        <v>0</v>
      </c>
      <c r="G515" s="99">
        <v>0</v>
      </c>
      <c r="H515" s="99">
        <v>0</v>
      </c>
      <c r="I515" s="99">
        <v>59296.5</v>
      </c>
      <c r="J515" s="99">
        <v>13453.502</v>
      </c>
      <c r="K515" s="99">
        <v>18810.189</v>
      </c>
      <c r="L515" s="204" t="s">
        <v>345</v>
      </c>
    </row>
    <row r="516" spans="1:12" ht="76.5">
      <c r="A516" s="97" t="s">
        <v>1545</v>
      </c>
      <c r="B516" s="72" t="s">
        <v>1979</v>
      </c>
      <c r="C516" s="99">
        <v>112770.2</v>
      </c>
      <c r="D516" s="99">
        <v>84893.187</v>
      </c>
      <c r="E516" s="99">
        <v>0</v>
      </c>
      <c r="F516" s="99">
        <v>0</v>
      </c>
      <c r="G516" s="99">
        <v>0</v>
      </c>
      <c r="H516" s="99">
        <v>0</v>
      </c>
      <c r="I516" s="99">
        <v>112770.2</v>
      </c>
      <c r="J516" s="99">
        <v>84893.187</v>
      </c>
      <c r="K516" s="99">
        <v>84893.187</v>
      </c>
      <c r="L516" s="204" t="s">
        <v>1073</v>
      </c>
    </row>
    <row r="517" spans="1:12" ht="165.75" customHeight="1">
      <c r="A517" s="97" t="s">
        <v>1546</v>
      </c>
      <c r="B517" s="72" t="s">
        <v>1980</v>
      </c>
      <c r="C517" s="99">
        <v>133762.7</v>
      </c>
      <c r="D517" s="99">
        <v>16815.087</v>
      </c>
      <c r="E517" s="99">
        <v>0</v>
      </c>
      <c r="F517" s="99">
        <v>0</v>
      </c>
      <c r="G517" s="99">
        <v>0</v>
      </c>
      <c r="H517" s="99">
        <v>0</v>
      </c>
      <c r="I517" s="99">
        <v>133762.7</v>
      </c>
      <c r="J517" s="99">
        <v>16815.087</v>
      </c>
      <c r="K517" s="99">
        <v>61647.161</v>
      </c>
      <c r="L517" s="204" t="s">
        <v>346</v>
      </c>
    </row>
    <row r="518" spans="1:12" ht="63.75">
      <c r="A518" s="97"/>
      <c r="B518" s="72" t="s">
        <v>2259</v>
      </c>
      <c r="C518" s="99"/>
      <c r="D518" s="99"/>
      <c r="E518" s="99"/>
      <c r="F518" s="99"/>
      <c r="G518" s="99"/>
      <c r="H518" s="99"/>
      <c r="I518" s="99"/>
      <c r="J518" s="99"/>
      <c r="K518" s="99"/>
      <c r="L518" s="204"/>
    </row>
    <row r="519" spans="1:12" ht="76.5">
      <c r="A519" s="97" t="s">
        <v>1547</v>
      </c>
      <c r="B519" s="72" t="s">
        <v>1981</v>
      </c>
      <c r="C519" s="99">
        <v>110746.8</v>
      </c>
      <c r="D519" s="99">
        <v>33870.371</v>
      </c>
      <c r="E519" s="99">
        <v>0</v>
      </c>
      <c r="F519" s="99">
        <v>0</v>
      </c>
      <c r="G519" s="99">
        <v>0</v>
      </c>
      <c r="H519" s="99">
        <v>0</v>
      </c>
      <c r="I519" s="99">
        <v>110746.8</v>
      </c>
      <c r="J519" s="99">
        <v>33870.371</v>
      </c>
      <c r="K519" s="99">
        <v>61108.792</v>
      </c>
      <c r="L519" s="204" t="s">
        <v>347</v>
      </c>
    </row>
    <row r="520" spans="1:12" ht="76.5">
      <c r="A520" s="97" t="s">
        <v>1548</v>
      </c>
      <c r="B520" s="72" t="s">
        <v>1982</v>
      </c>
      <c r="C520" s="99">
        <v>163742</v>
      </c>
      <c r="D520" s="99">
        <v>138042.725</v>
      </c>
      <c r="E520" s="99">
        <v>0</v>
      </c>
      <c r="F520" s="99">
        <v>0</v>
      </c>
      <c r="G520" s="99">
        <v>0</v>
      </c>
      <c r="H520" s="99">
        <v>0</v>
      </c>
      <c r="I520" s="99">
        <v>163742</v>
      </c>
      <c r="J520" s="99">
        <v>138042.725</v>
      </c>
      <c r="K520" s="99">
        <v>138042.725</v>
      </c>
      <c r="L520" s="204" t="s">
        <v>348</v>
      </c>
    </row>
    <row r="521" spans="1:12" ht="89.25">
      <c r="A521" s="97"/>
      <c r="B521" s="72" t="s">
        <v>1910</v>
      </c>
      <c r="C521" s="99"/>
      <c r="D521" s="99"/>
      <c r="E521" s="99"/>
      <c r="F521" s="99"/>
      <c r="G521" s="99"/>
      <c r="H521" s="99"/>
      <c r="I521" s="99"/>
      <c r="J521" s="99"/>
      <c r="K521" s="99"/>
      <c r="L521" s="204"/>
    </row>
    <row r="522" spans="1:12" ht="153" customHeight="1">
      <c r="A522" s="97" t="s">
        <v>1549</v>
      </c>
      <c r="B522" s="72" t="s">
        <v>1983</v>
      </c>
      <c r="C522" s="99">
        <v>466209.3</v>
      </c>
      <c r="D522" s="99">
        <v>0</v>
      </c>
      <c r="E522" s="99">
        <v>0</v>
      </c>
      <c r="F522" s="99">
        <v>0</v>
      </c>
      <c r="G522" s="99">
        <v>0</v>
      </c>
      <c r="H522" s="99">
        <v>0</v>
      </c>
      <c r="I522" s="99">
        <v>466209.3</v>
      </c>
      <c r="J522" s="99">
        <v>0</v>
      </c>
      <c r="K522" s="99">
        <v>0</v>
      </c>
      <c r="L522" s="204" t="s">
        <v>210</v>
      </c>
    </row>
    <row r="523" spans="1:12" ht="165.75" customHeight="1">
      <c r="A523" s="97" t="s">
        <v>1550</v>
      </c>
      <c r="B523" s="72" t="s">
        <v>1984</v>
      </c>
      <c r="C523" s="99">
        <v>586078.2</v>
      </c>
      <c r="D523" s="99">
        <v>129361.097</v>
      </c>
      <c r="E523" s="99">
        <v>0</v>
      </c>
      <c r="F523" s="99">
        <v>0</v>
      </c>
      <c r="G523" s="99">
        <v>0</v>
      </c>
      <c r="H523" s="99">
        <v>0</v>
      </c>
      <c r="I523" s="99">
        <v>586078.2</v>
      </c>
      <c r="J523" s="99">
        <v>129361.097</v>
      </c>
      <c r="K523" s="99">
        <v>99190.59</v>
      </c>
      <c r="L523" s="204" t="s">
        <v>349</v>
      </c>
    </row>
    <row r="524" spans="1:12" ht="63.75">
      <c r="A524" s="97"/>
      <c r="B524" s="72" t="s">
        <v>1938</v>
      </c>
      <c r="C524" s="99"/>
      <c r="D524" s="99"/>
      <c r="E524" s="99"/>
      <c r="F524" s="99"/>
      <c r="G524" s="99"/>
      <c r="H524" s="99"/>
      <c r="I524" s="99"/>
      <c r="J524" s="99"/>
      <c r="K524" s="99"/>
      <c r="L524" s="204"/>
    </row>
    <row r="525" spans="1:12" ht="76.5">
      <c r="A525" s="97" t="s">
        <v>1551</v>
      </c>
      <c r="B525" s="72" t="s">
        <v>1985</v>
      </c>
      <c r="C525" s="99">
        <v>250000</v>
      </c>
      <c r="D525" s="99">
        <v>78037.963</v>
      </c>
      <c r="E525" s="99">
        <v>0</v>
      </c>
      <c r="F525" s="99">
        <v>0</v>
      </c>
      <c r="G525" s="99">
        <v>0</v>
      </c>
      <c r="H525" s="99">
        <v>0</v>
      </c>
      <c r="I525" s="99">
        <v>250000</v>
      </c>
      <c r="J525" s="99">
        <v>78037.963</v>
      </c>
      <c r="K525" s="99">
        <v>59259</v>
      </c>
      <c r="L525" s="204" t="s">
        <v>350</v>
      </c>
    </row>
    <row r="526" spans="1:12" ht="76.5">
      <c r="A526" s="97" t="s">
        <v>1552</v>
      </c>
      <c r="B526" s="72" t="s">
        <v>1986</v>
      </c>
      <c r="C526" s="99">
        <v>100000</v>
      </c>
      <c r="D526" s="99">
        <v>0</v>
      </c>
      <c r="E526" s="99">
        <v>0</v>
      </c>
      <c r="F526" s="99">
        <v>0</v>
      </c>
      <c r="G526" s="99">
        <v>0</v>
      </c>
      <c r="H526" s="99">
        <v>0</v>
      </c>
      <c r="I526" s="99">
        <v>100000</v>
      </c>
      <c r="J526" s="99">
        <v>0</v>
      </c>
      <c r="K526" s="99">
        <v>0</v>
      </c>
      <c r="L526" s="204" t="s">
        <v>210</v>
      </c>
    </row>
    <row r="527" spans="1:12" ht="76.5">
      <c r="A527" s="97"/>
      <c r="B527" s="72" t="s">
        <v>1908</v>
      </c>
      <c r="C527" s="99"/>
      <c r="D527" s="99"/>
      <c r="E527" s="99"/>
      <c r="F527" s="99"/>
      <c r="G527" s="99"/>
      <c r="H527" s="99"/>
      <c r="I527" s="99"/>
      <c r="J527" s="99"/>
      <c r="K527" s="99"/>
      <c r="L527" s="204"/>
    </row>
    <row r="528" spans="1:12" ht="51">
      <c r="A528" s="97" t="s">
        <v>1554</v>
      </c>
      <c r="B528" s="72" t="s">
        <v>1987</v>
      </c>
      <c r="C528" s="99">
        <v>114835.6</v>
      </c>
      <c r="D528" s="99">
        <v>38112.869</v>
      </c>
      <c r="E528" s="99">
        <v>0</v>
      </c>
      <c r="F528" s="99">
        <v>0</v>
      </c>
      <c r="G528" s="99">
        <v>0</v>
      </c>
      <c r="H528" s="99">
        <v>0</v>
      </c>
      <c r="I528" s="99">
        <v>114835.6</v>
      </c>
      <c r="J528" s="99">
        <v>38112.869</v>
      </c>
      <c r="K528" s="99">
        <v>19308.3</v>
      </c>
      <c r="L528" s="204" t="s">
        <v>351</v>
      </c>
    </row>
    <row r="529" spans="1:12" ht="63.75">
      <c r="A529" s="97"/>
      <c r="B529" s="72" t="s">
        <v>1846</v>
      </c>
      <c r="C529" s="99"/>
      <c r="D529" s="99"/>
      <c r="E529" s="99"/>
      <c r="F529" s="99"/>
      <c r="G529" s="99"/>
      <c r="H529" s="99"/>
      <c r="I529" s="99"/>
      <c r="J529" s="99"/>
      <c r="K529" s="99"/>
      <c r="L529" s="204"/>
    </row>
    <row r="530" spans="1:12" ht="63.75">
      <c r="A530" s="97" t="s">
        <v>1556</v>
      </c>
      <c r="B530" s="72" t="s">
        <v>1988</v>
      </c>
      <c r="C530" s="99">
        <v>27265.9</v>
      </c>
      <c r="D530" s="99">
        <v>6614.449</v>
      </c>
      <c r="E530" s="99">
        <v>0</v>
      </c>
      <c r="F530" s="99">
        <v>0</v>
      </c>
      <c r="G530" s="99">
        <v>0</v>
      </c>
      <c r="H530" s="99">
        <v>0</v>
      </c>
      <c r="I530" s="99">
        <v>27265.9</v>
      </c>
      <c r="J530" s="99">
        <v>6614.449</v>
      </c>
      <c r="K530" s="99">
        <v>6669.745</v>
      </c>
      <c r="L530" s="204" t="s">
        <v>352</v>
      </c>
    </row>
    <row r="531" spans="1:12" ht="63.75">
      <c r="A531" s="97" t="s">
        <v>1558</v>
      </c>
      <c r="B531" s="72" t="s">
        <v>1989</v>
      </c>
      <c r="C531" s="99">
        <v>23042.5</v>
      </c>
      <c r="D531" s="99">
        <v>5274.653</v>
      </c>
      <c r="E531" s="99">
        <v>0</v>
      </c>
      <c r="F531" s="99">
        <v>0</v>
      </c>
      <c r="G531" s="99">
        <v>0</v>
      </c>
      <c r="H531" s="99">
        <v>0</v>
      </c>
      <c r="I531" s="99">
        <v>23042.5</v>
      </c>
      <c r="J531" s="99">
        <v>5274.653</v>
      </c>
      <c r="K531" s="99">
        <v>5361.089</v>
      </c>
      <c r="L531" s="204" t="s">
        <v>353</v>
      </c>
    </row>
    <row r="532" spans="1:12" ht="63.75">
      <c r="A532" s="97" t="s">
        <v>1560</v>
      </c>
      <c r="B532" s="72" t="s">
        <v>1990</v>
      </c>
      <c r="C532" s="99">
        <v>33939.6</v>
      </c>
      <c r="D532" s="99">
        <v>8842.111</v>
      </c>
      <c r="E532" s="99">
        <v>0</v>
      </c>
      <c r="F532" s="99">
        <v>0</v>
      </c>
      <c r="G532" s="99">
        <v>0</v>
      </c>
      <c r="H532" s="99">
        <v>0</v>
      </c>
      <c r="I532" s="99">
        <v>33939.6</v>
      </c>
      <c r="J532" s="99">
        <v>8842.111</v>
      </c>
      <c r="K532" s="99">
        <v>8961.359</v>
      </c>
      <c r="L532" s="204" t="s">
        <v>237</v>
      </c>
    </row>
    <row r="533" spans="1:12" ht="76.5">
      <c r="A533" s="97"/>
      <c r="B533" s="72" t="s">
        <v>2289</v>
      </c>
      <c r="C533" s="99"/>
      <c r="D533" s="99"/>
      <c r="E533" s="99"/>
      <c r="F533" s="99"/>
      <c r="G533" s="99"/>
      <c r="H533" s="99"/>
      <c r="I533" s="99"/>
      <c r="J533" s="99"/>
      <c r="K533" s="99"/>
      <c r="L533" s="204"/>
    </row>
    <row r="534" spans="1:12" ht="178.5" customHeight="1">
      <c r="A534" s="97" t="s">
        <v>1562</v>
      </c>
      <c r="B534" s="72" t="s">
        <v>1991</v>
      </c>
      <c r="C534" s="99">
        <v>300000</v>
      </c>
      <c r="D534" s="99">
        <v>214088.016</v>
      </c>
      <c r="E534" s="99">
        <v>0</v>
      </c>
      <c r="F534" s="99">
        <v>0</v>
      </c>
      <c r="G534" s="99">
        <v>0</v>
      </c>
      <c r="H534" s="99">
        <v>0</v>
      </c>
      <c r="I534" s="99">
        <v>300000</v>
      </c>
      <c r="J534" s="99">
        <v>214088.016</v>
      </c>
      <c r="K534" s="99">
        <v>45429.8</v>
      </c>
      <c r="L534" s="204" t="s">
        <v>354</v>
      </c>
    </row>
    <row r="535" spans="1:12" ht="76.5">
      <c r="A535" s="97"/>
      <c r="B535" s="72" t="s">
        <v>2327</v>
      </c>
      <c r="C535" s="99"/>
      <c r="D535" s="99"/>
      <c r="E535" s="99"/>
      <c r="F535" s="99"/>
      <c r="G535" s="99"/>
      <c r="H535" s="99"/>
      <c r="I535" s="99"/>
      <c r="J535" s="99"/>
      <c r="K535" s="99"/>
      <c r="L535" s="204"/>
    </row>
    <row r="536" spans="1:12" ht="153" customHeight="1">
      <c r="A536" s="97" t="s">
        <v>1564</v>
      </c>
      <c r="B536" s="72" t="s">
        <v>1992</v>
      </c>
      <c r="C536" s="99">
        <v>47282.6</v>
      </c>
      <c r="D536" s="99">
        <v>0</v>
      </c>
      <c r="E536" s="99">
        <v>0</v>
      </c>
      <c r="F536" s="99">
        <v>0</v>
      </c>
      <c r="G536" s="99">
        <v>0</v>
      </c>
      <c r="H536" s="99">
        <v>0</v>
      </c>
      <c r="I536" s="99">
        <v>47282.6</v>
      </c>
      <c r="J536" s="99">
        <v>0</v>
      </c>
      <c r="K536" s="99">
        <v>0</v>
      </c>
      <c r="L536" s="204" t="s">
        <v>210</v>
      </c>
    </row>
    <row r="537" spans="1:12" ht="140.25" customHeight="1">
      <c r="A537" s="97"/>
      <c r="B537" s="72" t="s">
        <v>1553</v>
      </c>
      <c r="C537" s="99"/>
      <c r="D537" s="99"/>
      <c r="E537" s="99"/>
      <c r="F537" s="99"/>
      <c r="G537" s="99"/>
      <c r="H537" s="99"/>
      <c r="I537" s="99"/>
      <c r="J537" s="99"/>
      <c r="K537" s="99"/>
      <c r="L537" s="204"/>
    </row>
    <row r="538" spans="1:12" ht="127.5" customHeight="1">
      <c r="A538" s="97" t="s">
        <v>1565</v>
      </c>
      <c r="B538" s="72" t="s">
        <v>1319</v>
      </c>
      <c r="C538" s="99">
        <v>5208.3</v>
      </c>
      <c r="D538" s="99">
        <v>0</v>
      </c>
      <c r="E538" s="99">
        <v>0</v>
      </c>
      <c r="F538" s="99">
        <v>0</v>
      </c>
      <c r="G538" s="99">
        <v>0</v>
      </c>
      <c r="H538" s="99">
        <v>0</v>
      </c>
      <c r="I538" s="99">
        <v>5208.3</v>
      </c>
      <c r="J538" s="99">
        <v>0</v>
      </c>
      <c r="K538" s="99">
        <v>0</v>
      </c>
      <c r="L538" s="204" t="s">
        <v>210</v>
      </c>
    </row>
    <row r="539" spans="1:12" ht="76.5">
      <c r="A539" s="97" t="s">
        <v>1568</v>
      </c>
      <c r="B539" s="72" t="s">
        <v>1320</v>
      </c>
      <c r="C539" s="99">
        <v>2351.6</v>
      </c>
      <c r="D539" s="99">
        <v>0</v>
      </c>
      <c r="E539" s="99">
        <v>0</v>
      </c>
      <c r="F539" s="99">
        <v>0</v>
      </c>
      <c r="G539" s="99">
        <v>0</v>
      </c>
      <c r="H539" s="99">
        <v>0</v>
      </c>
      <c r="I539" s="99">
        <v>2351.6</v>
      </c>
      <c r="J539" s="99">
        <v>0</v>
      </c>
      <c r="K539" s="99">
        <v>0</v>
      </c>
      <c r="L539" s="204" t="s">
        <v>210</v>
      </c>
    </row>
    <row r="540" spans="1:12" ht="63.75">
      <c r="A540" s="97"/>
      <c r="B540" s="72" t="s">
        <v>1567</v>
      </c>
      <c r="C540" s="99"/>
      <c r="D540" s="99"/>
      <c r="E540" s="99"/>
      <c r="F540" s="99"/>
      <c r="G540" s="99"/>
      <c r="H540" s="99"/>
      <c r="I540" s="99"/>
      <c r="J540" s="99"/>
      <c r="K540" s="99"/>
      <c r="L540" s="204"/>
    </row>
    <row r="541" spans="1:12" ht="63.75">
      <c r="A541" s="97" t="s">
        <v>1570</v>
      </c>
      <c r="B541" s="72" t="s">
        <v>1321</v>
      </c>
      <c r="C541" s="99">
        <v>6850.4</v>
      </c>
      <c r="D541" s="99">
        <v>0</v>
      </c>
      <c r="E541" s="99">
        <v>0</v>
      </c>
      <c r="F541" s="99">
        <v>0</v>
      </c>
      <c r="G541" s="99">
        <v>0</v>
      </c>
      <c r="H541" s="99">
        <v>0</v>
      </c>
      <c r="I541" s="99">
        <v>6850.4</v>
      </c>
      <c r="J541" s="99">
        <v>0</v>
      </c>
      <c r="K541" s="99">
        <v>0</v>
      </c>
      <c r="L541" s="204" t="s">
        <v>210</v>
      </c>
    </row>
    <row r="542" spans="1:12" ht="76.5">
      <c r="A542" s="97" t="s">
        <v>1571</v>
      </c>
      <c r="B542" s="72" t="s">
        <v>1322</v>
      </c>
      <c r="C542" s="99">
        <v>6396.3</v>
      </c>
      <c r="D542" s="99">
        <v>0</v>
      </c>
      <c r="E542" s="99">
        <v>0</v>
      </c>
      <c r="F542" s="99">
        <v>0</v>
      </c>
      <c r="G542" s="99">
        <v>0</v>
      </c>
      <c r="H542" s="99">
        <v>0</v>
      </c>
      <c r="I542" s="99">
        <v>6396.3</v>
      </c>
      <c r="J542" s="99">
        <v>0</v>
      </c>
      <c r="K542" s="99">
        <v>0</v>
      </c>
      <c r="L542" s="204" t="s">
        <v>210</v>
      </c>
    </row>
    <row r="543" spans="1:12" ht="114.75">
      <c r="A543" s="97" t="s">
        <v>1573</v>
      </c>
      <c r="B543" s="72" t="s">
        <v>1323</v>
      </c>
      <c r="C543" s="99">
        <v>6294.6</v>
      </c>
      <c r="D543" s="99">
        <v>0</v>
      </c>
      <c r="E543" s="99">
        <v>0</v>
      </c>
      <c r="F543" s="99">
        <v>0</v>
      </c>
      <c r="G543" s="99">
        <v>0</v>
      </c>
      <c r="H543" s="99">
        <v>0</v>
      </c>
      <c r="I543" s="99">
        <v>6294.6</v>
      </c>
      <c r="J543" s="99">
        <v>0</v>
      </c>
      <c r="K543" s="99">
        <v>0</v>
      </c>
      <c r="L543" s="204" t="s">
        <v>210</v>
      </c>
    </row>
    <row r="544" spans="1:12" ht="102">
      <c r="A544" s="97" t="s">
        <v>1574</v>
      </c>
      <c r="B544" s="72" t="s">
        <v>1324</v>
      </c>
      <c r="C544" s="99">
        <v>6322.2</v>
      </c>
      <c r="D544" s="99">
        <v>0</v>
      </c>
      <c r="E544" s="99">
        <v>0</v>
      </c>
      <c r="F544" s="99">
        <v>0</v>
      </c>
      <c r="G544" s="99">
        <v>0</v>
      </c>
      <c r="H544" s="99">
        <v>0</v>
      </c>
      <c r="I544" s="99">
        <v>6322.2</v>
      </c>
      <c r="J544" s="99">
        <v>0</v>
      </c>
      <c r="K544" s="99">
        <v>0</v>
      </c>
      <c r="L544" s="204" t="s">
        <v>210</v>
      </c>
    </row>
    <row r="545" spans="1:12" ht="102">
      <c r="A545" s="97" t="s">
        <v>1575</v>
      </c>
      <c r="B545" s="72" t="s">
        <v>1325</v>
      </c>
      <c r="C545" s="99">
        <v>4609.1</v>
      </c>
      <c r="D545" s="99">
        <v>0</v>
      </c>
      <c r="E545" s="99">
        <v>0</v>
      </c>
      <c r="F545" s="99">
        <v>0</v>
      </c>
      <c r="G545" s="99">
        <v>0</v>
      </c>
      <c r="H545" s="99">
        <v>0</v>
      </c>
      <c r="I545" s="99">
        <v>4609.1</v>
      </c>
      <c r="J545" s="99">
        <v>0</v>
      </c>
      <c r="K545" s="99">
        <v>0</v>
      </c>
      <c r="L545" s="204" t="s">
        <v>210</v>
      </c>
    </row>
    <row r="546" spans="1:12" ht="63.75">
      <c r="A546" s="97"/>
      <c r="B546" s="72" t="s">
        <v>1326</v>
      </c>
      <c r="C546" s="99"/>
      <c r="D546" s="99"/>
      <c r="E546" s="99"/>
      <c r="F546" s="99"/>
      <c r="G546" s="99"/>
      <c r="H546" s="99"/>
      <c r="I546" s="99"/>
      <c r="J546" s="99"/>
      <c r="K546" s="99"/>
      <c r="L546" s="204"/>
    </row>
    <row r="547" spans="1:12" ht="51">
      <c r="A547" s="97" t="s">
        <v>1576</v>
      </c>
      <c r="B547" s="72" t="s">
        <v>1327</v>
      </c>
      <c r="C547" s="99">
        <v>2925</v>
      </c>
      <c r="D547" s="99">
        <v>0</v>
      </c>
      <c r="E547" s="99">
        <v>0</v>
      </c>
      <c r="F547" s="99">
        <v>0</v>
      </c>
      <c r="G547" s="99">
        <v>0</v>
      </c>
      <c r="H547" s="99">
        <v>0</v>
      </c>
      <c r="I547" s="99">
        <v>2925</v>
      </c>
      <c r="J547" s="99">
        <v>0</v>
      </c>
      <c r="K547" s="99">
        <v>0</v>
      </c>
      <c r="L547" s="204" t="s">
        <v>210</v>
      </c>
    </row>
    <row r="548" spans="1:12" ht="76.5">
      <c r="A548" s="97"/>
      <c r="B548" s="72" t="s">
        <v>1602</v>
      </c>
      <c r="C548" s="99"/>
      <c r="D548" s="99"/>
      <c r="E548" s="99"/>
      <c r="F548" s="99"/>
      <c r="G548" s="99"/>
      <c r="H548" s="99"/>
      <c r="I548" s="99"/>
      <c r="J548" s="99"/>
      <c r="K548" s="99"/>
      <c r="L548" s="204"/>
    </row>
    <row r="549" spans="1:12" ht="76.5">
      <c r="A549" s="97" t="s">
        <v>1577</v>
      </c>
      <c r="B549" s="72" t="s">
        <v>1328</v>
      </c>
      <c r="C549" s="99">
        <v>2403</v>
      </c>
      <c r="D549" s="99">
        <v>0</v>
      </c>
      <c r="E549" s="99">
        <v>0</v>
      </c>
      <c r="F549" s="99">
        <v>0</v>
      </c>
      <c r="G549" s="99">
        <v>0</v>
      </c>
      <c r="H549" s="99">
        <v>0</v>
      </c>
      <c r="I549" s="99">
        <v>2403</v>
      </c>
      <c r="J549" s="99">
        <v>0</v>
      </c>
      <c r="K549" s="99">
        <v>0</v>
      </c>
      <c r="L549" s="204" t="s">
        <v>210</v>
      </c>
    </row>
    <row r="550" spans="1:12" ht="63.75">
      <c r="A550" s="97"/>
      <c r="B550" s="72" t="s">
        <v>1525</v>
      </c>
      <c r="C550" s="99"/>
      <c r="D550" s="99"/>
      <c r="E550" s="99"/>
      <c r="F550" s="99"/>
      <c r="G550" s="99"/>
      <c r="H550" s="99"/>
      <c r="I550" s="99"/>
      <c r="J550" s="99"/>
      <c r="K550" s="99"/>
      <c r="L550" s="204"/>
    </row>
    <row r="551" spans="1:12" ht="63.75">
      <c r="A551" s="97" t="s">
        <v>1578</v>
      </c>
      <c r="B551" s="72" t="s">
        <v>1329</v>
      </c>
      <c r="C551" s="99">
        <v>4436</v>
      </c>
      <c r="D551" s="99">
        <v>0</v>
      </c>
      <c r="E551" s="99">
        <v>0</v>
      </c>
      <c r="F551" s="99">
        <v>0</v>
      </c>
      <c r="G551" s="99">
        <v>0</v>
      </c>
      <c r="H551" s="99">
        <v>0</v>
      </c>
      <c r="I551" s="99">
        <v>4436</v>
      </c>
      <c r="J551" s="99">
        <v>0</v>
      </c>
      <c r="K551" s="99">
        <v>0</v>
      </c>
      <c r="L551" s="204" t="s">
        <v>210</v>
      </c>
    </row>
    <row r="552" spans="1:12" ht="89.25" customHeight="1">
      <c r="A552" s="97" t="s">
        <v>1579</v>
      </c>
      <c r="B552" s="72" t="s">
        <v>1330</v>
      </c>
      <c r="C552" s="99">
        <v>2449</v>
      </c>
      <c r="D552" s="99">
        <v>0</v>
      </c>
      <c r="E552" s="99">
        <v>0</v>
      </c>
      <c r="F552" s="99">
        <v>0</v>
      </c>
      <c r="G552" s="99">
        <v>0</v>
      </c>
      <c r="H552" s="99">
        <v>0</v>
      </c>
      <c r="I552" s="99">
        <v>2449</v>
      </c>
      <c r="J552" s="99">
        <v>0</v>
      </c>
      <c r="K552" s="99">
        <v>0</v>
      </c>
      <c r="L552" s="204" t="s">
        <v>210</v>
      </c>
    </row>
    <row r="553" spans="1:12" ht="63.75">
      <c r="A553" s="97" t="s">
        <v>1581</v>
      </c>
      <c r="B553" s="72" t="s">
        <v>1331</v>
      </c>
      <c r="C553" s="99">
        <v>3088</v>
      </c>
      <c r="D553" s="99">
        <v>0</v>
      </c>
      <c r="E553" s="99">
        <v>0</v>
      </c>
      <c r="F553" s="99">
        <v>0</v>
      </c>
      <c r="G553" s="99">
        <v>0</v>
      </c>
      <c r="H553" s="99">
        <v>0</v>
      </c>
      <c r="I553" s="99">
        <v>3088</v>
      </c>
      <c r="J553" s="99">
        <v>0</v>
      </c>
      <c r="K553" s="99">
        <v>0</v>
      </c>
      <c r="L553" s="204" t="s">
        <v>210</v>
      </c>
    </row>
    <row r="554" spans="1:12" ht="63.75">
      <c r="A554" s="97" t="s">
        <v>1583</v>
      </c>
      <c r="B554" s="72" t="s">
        <v>1332</v>
      </c>
      <c r="C554" s="99">
        <v>2603.4</v>
      </c>
      <c r="D554" s="99">
        <v>0</v>
      </c>
      <c r="E554" s="99">
        <v>0</v>
      </c>
      <c r="F554" s="99">
        <v>0</v>
      </c>
      <c r="G554" s="99">
        <v>0</v>
      </c>
      <c r="H554" s="99">
        <v>0</v>
      </c>
      <c r="I554" s="99">
        <v>2603.4</v>
      </c>
      <c r="J554" s="99">
        <v>0</v>
      </c>
      <c r="K554" s="99">
        <v>0</v>
      </c>
      <c r="L554" s="204" t="s">
        <v>210</v>
      </c>
    </row>
    <row r="555" spans="1:12" ht="63.75">
      <c r="A555" s="97" t="s">
        <v>1584</v>
      </c>
      <c r="B555" s="72" t="s">
        <v>1333</v>
      </c>
      <c r="C555" s="99">
        <v>2936.8</v>
      </c>
      <c r="D555" s="99">
        <v>0</v>
      </c>
      <c r="E555" s="99">
        <v>0</v>
      </c>
      <c r="F555" s="99">
        <v>0</v>
      </c>
      <c r="G555" s="99">
        <v>0</v>
      </c>
      <c r="H555" s="99">
        <v>0</v>
      </c>
      <c r="I555" s="99">
        <v>2936.8</v>
      </c>
      <c r="J555" s="99">
        <v>0</v>
      </c>
      <c r="K555" s="99">
        <v>0</v>
      </c>
      <c r="L555" s="204" t="s">
        <v>210</v>
      </c>
    </row>
    <row r="556" spans="1:12" ht="76.5">
      <c r="A556" s="97"/>
      <c r="B556" s="72" t="s">
        <v>1334</v>
      </c>
      <c r="C556" s="99"/>
      <c r="D556" s="99"/>
      <c r="E556" s="99"/>
      <c r="F556" s="99"/>
      <c r="G556" s="99"/>
      <c r="H556" s="99"/>
      <c r="I556" s="99"/>
      <c r="J556" s="99"/>
      <c r="K556" s="99"/>
      <c r="L556" s="204"/>
    </row>
    <row r="557" spans="1:12" ht="76.5">
      <c r="A557" s="97" t="s">
        <v>1585</v>
      </c>
      <c r="B557" s="72" t="s">
        <v>1335</v>
      </c>
      <c r="C557" s="99">
        <v>3424</v>
      </c>
      <c r="D557" s="99">
        <v>0</v>
      </c>
      <c r="E557" s="99">
        <v>0</v>
      </c>
      <c r="F557" s="99">
        <v>0</v>
      </c>
      <c r="G557" s="99">
        <v>0</v>
      </c>
      <c r="H557" s="99">
        <v>0</v>
      </c>
      <c r="I557" s="99">
        <v>3424</v>
      </c>
      <c r="J557" s="99">
        <v>0</v>
      </c>
      <c r="K557" s="99">
        <v>0</v>
      </c>
      <c r="L557" s="204" t="s">
        <v>210</v>
      </c>
    </row>
    <row r="558" spans="1:12" ht="51">
      <c r="A558" s="97" t="s">
        <v>1586</v>
      </c>
      <c r="B558" s="72" t="s">
        <v>1336</v>
      </c>
      <c r="C558" s="99">
        <v>3771.6</v>
      </c>
      <c r="D558" s="99">
        <v>0</v>
      </c>
      <c r="E558" s="99">
        <v>0</v>
      </c>
      <c r="F558" s="99">
        <v>0</v>
      </c>
      <c r="G558" s="99">
        <v>0</v>
      </c>
      <c r="H558" s="99">
        <v>0</v>
      </c>
      <c r="I558" s="99">
        <v>3771.6</v>
      </c>
      <c r="J558" s="99">
        <v>0</v>
      </c>
      <c r="K558" s="99">
        <v>0</v>
      </c>
      <c r="L558" s="204" t="s">
        <v>210</v>
      </c>
    </row>
    <row r="559" spans="1:12" ht="63.75">
      <c r="A559" s="97"/>
      <c r="B559" s="72" t="s">
        <v>1245</v>
      </c>
      <c r="C559" s="99"/>
      <c r="D559" s="99"/>
      <c r="E559" s="99"/>
      <c r="F559" s="99"/>
      <c r="G559" s="99"/>
      <c r="H559" s="99"/>
      <c r="I559" s="99"/>
      <c r="J559" s="99"/>
      <c r="K559" s="99"/>
      <c r="L559" s="204"/>
    </row>
    <row r="560" spans="1:12" ht="76.5">
      <c r="A560" s="97" t="s">
        <v>1587</v>
      </c>
      <c r="B560" s="72" t="s">
        <v>1337</v>
      </c>
      <c r="C560" s="99">
        <v>4772</v>
      </c>
      <c r="D560" s="99">
        <v>0</v>
      </c>
      <c r="E560" s="99">
        <v>0</v>
      </c>
      <c r="F560" s="99">
        <v>0</v>
      </c>
      <c r="G560" s="99">
        <v>0</v>
      </c>
      <c r="H560" s="99">
        <v>0</v>
      </c>
      <c r="I560" s="99">
        <v>4772</v>
      </c>
      <c r="J560" s="99">
        <v>0</v>
      </c>
      <c r="K560" s="99">
        <v>0</v>
      </c>
      <c r="L560" s="204" t="s">
        <v>210</v>
      </c>
    </row>
    <row r="561" spans="1:12" ht="89.25" customHeight="1">
      <c r="A561" s="97" t="s">
        <v>1589</v>
      </c>
      <c r="B561" s="72" t="s">
        <v>1338</v>
      </c>
      <c r="C561" s="99">
        <v>6800</v>
      </c>
      <c r="D561" s="99">
        <v>0</v>
      </c>
      <c r="E561" s="99">
        <v>0</v>
      </c>
      <c r="F561" s="99">
        <v>0</v>
      </c>
      <c r="G561" s="99">
        <v>0</v>
      </c>
      <c r="H561" s="99">
        <v>0</v>
      </c>
      <c r="I561" s="99">
        <v>6800</v>
      </c>
      <c r="J561" s="99">
        <v>0</v>
      </c>
      <c r="K561" s="99">
        <v>0</v>
      </c>
      <c r="L561" s="204" t="s">
        <v>210</v>
      </c>
    </row>
    <row r="562" spans="1:12" ht="63.75">
      <c r="A562" s="97"/>
      <c r="B562" s="72" t="s">
        <v>1305</v>
      </c>
      <c r="C562" s="99"/>
      <c r="D562" s="99"/>
      <c r="E562" s="99"/>
      <c r="F562" s="99"/>
      <c r="G562" s="99"/>
      <c r="H562" s="99"/>
      <c r="I562" s="99"/>
      <c r="J562" s="99"/>
      <c r="K562" s="99"/>
      <c r="L562" s="204"/>
    </row>
    <row r="563" spans="1:12" ht="51">
      <c r="A563" s="97" t="s">
        <v>1590</v>
      </c>
      <c r="B563" s="72" t="s">
        <v>1339</v>
      </c>
      <c r="C563" s="99">
        <v>1854.9</v>
      </c>
      <c r="D563" s="99">
        <v>0</v>
      </c>
      <c r="E563" s="99">
        <v>0</v>
      </c>
      <c r="F563" s="99">
        <v>0</v>
      </c>
      <c r="G563" s="99">
        <v>0</v>
      </c>
      <c r="H563" s="99">
        <v>0</v>
      </c>
      <c r="I563" s="99">
        <v>1854.9</v>
      </c>
      <c r="J563" s="99">
        <v>0</v>
      </c>
      <c r="K563" s="99">
        <v>0</v>
      </c>
      <c r="L563" s="204" t="s">
        <v>210</v>
      </c>
    </row>
    <row r="564" spans="1:12" ht="89.25" customHeight="1">
      <c r="A564" s="97"/>
      <c r="B564" s="72" t="s">
        <v>1340</v>
      </c>
      <c r="C564" s="99"/>
      <c r="D564" s="99"/>
      <c r="E564" s="99"/>
      <c r="F564" s="99"/>
      <c r="G564" s="99"/>
      <c r="H564" s="99"/>
      <c r="I564" s="99"/>
      <c r="J564" s="99"/>
      <c r="K564" s="99"/>
      <c r="L564" s="204"/>
    </row>
    <row r="565" spans="1:12" ht="153" customHeight="1">
      <c r="A565" s="97" t="s">
        <v>1591</v>
      </c>
      <c r="B565" s="72" t="s">
        <v>1341</v>
      </c>
      <c r="C565" s="99">
        <v>10206.9</v>
      </c>
      <c r="D565" s="99">
        <v>0</v>
      </c>
      <c r="E565" s="99">
        <v>0</v>
      </c>
      <c r="F565" s="99">
        <v>0</v>
      </c>
      <c r="G565" s="99">
        <v>0</v>
      </c>
      <c r="H565" s="99">
        <v>0</v>
      </c>
      <c r="I565" s="99">
        <v>10206.9</v>
      </c>
      <c r="J565" s="99">
        <v>0</v>
      </c>
      <c r="K565" s="99">
        <v>0</v>
      </c>
      <c r="L565" s="204" t="s">
        <v>210</v>
      </c>
    </row>
    <row r="566" spans="1:12" ht="76.5">
      <c r="A566" s="97"/>
      <c r="B566" s="72" t="s">
        <v>1316</v>
      </c>
      <c r="C566" s="99"/>
      <c r="D566" s="99"/>
      <c r="E566" s="99"/>
      <c r="F566" s="99"/>
      <c r="G566" s="99"/>
      <c r="H566" s="99"/>
      <c r="I566" s="99"/>
      <c r="J566" s="99"/>
      <c r="K566" s="99"/>
      <c r="L566" s="204"/>
    </row>
    <row r="567" spans="1:12" ht="63.75">
      <c r="A567" s="97" t="s">
        <v>1592</v>
      </c>
      <c r="B567" s="72" t="s">
        <v>1342</v>
      </c>
      <c r="C567" s="99">
        <v>3150</v>
      </c>
      <c r="D567" s="99">
        <v>0</v>
      </c>
      <c r="E567" s="99">
        <v>0</v>
      </c>
      <c r="F567" s="99">
        <v>0</v>
      </c>
      <c r="G567" s="99">
        <v>0</v>
      </c>
      <c r="H567" s="99">
        <v>0</v>
      </c>
      <c r="I567" s="99">
        <v>3150</v>
      </c>
      <c r="J567" s="99">
        <v>0</v>
      </c>
      <c r="K567" s="99">
        <v>0</v>
      </c>
      <c r="L567" s="204" t="s">
        <v>210</v>
      </c>
    </row>
    <row r="568" spans="1:12" ht="51">
      <c r="A568" s="97" t="s">
        <v>1594</v>
      </c>
      <c r="B568" s="72" t="s">
        <v>1343</v>
      </c>
      <c r="C568" s="99">
        <v>2250</v>
      </c>
      <c r="D568" s="99">
        <v>0</v>
      </c>
      <c r="E568" s="99">
        <v>0</v>
      </c>
      <c r="F568" s="99">
        <v>0</v>
      </c>
      <c r="G568" s="99">
        <v>0</v>
      </c>
      <c r="H568" s="99">
        <v>0</v>
      </c>
      <c r="I568" s="99">
        <v>2250</v>
      </c>
      <c r="J568" s="99">
        <v>0</v>
      </c>
      <c r="K568" s="99">
        <v>0</v>
      </c>
      <c r="L568" s="204" t="s">
        <v>210</v>
      </c>
    </row>
    <row r="569" spans="1:12" ht="63.75">
      <c r="A569" s="97"/>
      <c r="B569" s="72" t="s">
        <v>1344</v>
      </c>
      <c r="C569" s="99"/>
      <c r="D569" s="99"/>
      <c r="E569" s="99"/>
      <c r="F569" s="99"/>
      <c r="G569" s="99"/>
      <c r="H569" s="99"/>
      <c r="I569" s="99"/>
      <c r="J569" s="99"/>
      <c r="K569" s="99"/>
      <c r="L569" s="204"/>
    </row>
    <row r="570" spans="1:12" ht="63.75">
      <c r="A570" s="97" t="s">
        <v>1596</v>
      </c>
      <c r="B570" s="72" t="s">
        <v>1345</v>
      </c>
      <c r="C570" s="99">
        <v>10481.5</v>
      </c>
      <c r="D570" s="99">
        <v>0</v>
      </c>
      <c r="E570" s="99">
        <v>0</v>
      </c>
      <c r="F570" s="99">
        <v>0</v>
      </c>
      <c r="G570" s="99">
        <v>0</v>
      </c>
      <c r="H570" s="99">
        <v>0</v>
      </c>
      <c r="I570" s="99">
        <v>10481.5</v>
      </c>
      <c r="J570" s="99">
        <v>0</v>
      </c>
      <c r="K570" s="99">
        <v>0</v>
      </c>
      <c r="L570" s="204" t="s">
        <v>210</v>
      </c>
    </row>
    <row r="571" spans="1:12" ht="76.5">
      <c r="A571" s="97" t="s">
        <v>1597</v>
      </c>
      <c r="B571" s="72" t="s">
        <v>1346</v>
      </c>
      <c r="C571" s="99">
        <v>4354.2</v>
      </c>
      <c r="D571" s="99">
        <v>0</v>
      </c>
      <c r="E571" s="99">
        <v>0</v>
      </c>
      <c r="F571" s="99">
        <v>0</v>
      </c>
      <c r="G571" s="99">
        <v>0</v>
      </c>
      <c r="H571" s="99">
        <v>0</v>
      </c>
      <c r="I571" s="99">
        <v>4354.2</v>
      </c>
      <c r="J571" s="99">
        <v>0</v>
      </c>
      <c r="K571" s="99">
        <v>0</v>
      </c>
      <c r="L571" s="204" t="s">
        <v>210</v>
      </c>
    </row>
    <row r="572" spans="1:12" ht="63.75">
      <c r="A572" s="97"/>
      <c r="B572" s="72" t="s">
        <v>1347</v>
      </c>
      <c r="C572" s="99"/>
      <c r="D572" s="99"/>
      <c r="E572" s="99"/>
      <c r="F572" s="99"/>
      <c r="G572" s="99"/>
      <c r="H572" s="99"/>
      <c r="I572" s="99"/>
      <c r="J572" s="99"/>
      <c r="K572" s="99"/>
      <c r="L572" s="204"/>
    </row>
    <row r="573" spans="1:12" ht="76.5">
      <c r="A573" s="97" t="s">
        <v>1598</v>
      </c>
      <c r="B573" s="72" t="s">
        <v>1348</v>
      </c>
      <c r="C573" s="99">
        <v>1679.9</v>
      </c>
      <c r="D573" s="99">
        <v>0</v>
      </c>
      <c r="E573" s="99">
        <v>0</v>
      </c>
      <c r="F573" s="99">
        <v>0</v>
      </c>
      <c r="G573" s="99">
        <v>0</v>
      </c>
      <c r="H573" s="99">
        <v>0</v>
      </c>
      <c r="I573" s="99">
        <v>1679.9</v>
      </c>
      <c r="J573" s="99">
        <v>0</v>
      </c>
      <c r="K573" s="99">
        <v>0</v>
      </c>
      <c r="L573" s="204" t="s">
        <v>210</v>
      </c>
    </row>
    <row r="574" spans="1:12" ht="76.5">
      <c r="A574" s="97" t="s">
        <v>1599</v>
      </c>
      <c r="B574" s="72" t="s">
        <v>1349</v>
      </c>
      <c r="C574" s="99">
        <v>1905.9</v>
      </c>
      <c r="D574" s="99">
        <v>0</v>
      </c>
      <c r="E574" s="99">
        <v>0</v>
      </c>
      <c r="F574" s="99">
        <v>0</v>
      </c>
      <c r="G574" s="99">
        <v>0</v>
      </c>
      <c r="H574" s="99">
        <v>0</v>
      </c>
      <c r="I574" s="99">
        <v>1905.9</v>
      </c>
      <c r="J574" s="99">
        <v>0</v>
      </c>
      <c r="K574" s="99">
        <v>0</v>
      </c>
      <c r="L574" s="204" t="s">
        <v>210</v>
      </c>
    </row>
    <row r="575" spans="1:12" ht="38.25">
      <c r="A575" s="97" t="s">
        <v>2053</v>
      </c>
      <c r="B575" s="72" t="s">
        <v>1993</v>
      </c>
      <c r="C575" s="99">
        <v>9616000.00000001</v>
      </c>
      <c r="D575" s="99">
        <v>400447.50500000024</v>
      </c>
      <c r="E575" s="99">
        <v>0</v>
      </c>
      <c r="F575" s="99">
        <v>0</v>
      </c>
      <c r="G575" s="99">
        <v>0</v>
      </c>
      <c r="H575" s="99">
        <v>0</v>
      </c>
      <c r="I575" s="99">
        <v>9616000.00000001</v>
      </c>
      <c r="J575" s="99">
        <v>400447.50500000024</v>
      </c>
      <c r="K575" s="99">
        <v>256196.82499999992</v>
      </c>
      <c r="L575" s="204" t="s">
        <v>355</v>
      </c>
    </row>
    <row r="576" spans="1:12" ht="25.5">
      <c r="A576" s="97"/>
      <c r="B576" s="72" t="s">
        <v>1350</v>
      </c>
      <c r="C576" s="99">
        <v>3331489</v>
      </c>
      <c r="D576" s="99">
        <v>0</v>
      </c>
      <c r="E576" s="99">
        <v>0</v>
      </c>
      <c r="F576" s="99">
        <v>0</v>
      </c>
      <c r="G576" s="99">
        <v>0</v>
      </c>
      <c r="H576" s="99">
        <v>0</v>
      </c>
      <c r="I576" s="99">
        <v>3331489</v>
      </c>
      <c r="J576" s="99">
        <v>0</v>
      </c>
      <c r="K576" s="99">
        <v>0</v>
      </c>
      <c r="L576" s="204"/>
    </row>
    <row r="577" spans="1:12" ht="63.75">
      <c r="A577" s="97"/>
      <c r="B577" s="72" t="s">
        <v>1994</v>
      </c>
      <c r="C577" s="99"/>
      <c r="D577" s="99"/>
      <c r="E577" s="99"/>
      <c r="F577" s="99"/>
      <c r="G577" s="99"/>
      <c r="H577" s="99"/>
      <c r="I577" s="99"/>
      <c r="J577" s="99"/>
      <c r="K577" s="99"/>
      <c r="L577" s="204"/>
    </row>
    <row r="578" spans="1:12" ht="102">
      <c r="A578" s="97" t="s">
        <v>1516</v>
      </c>
      <c r="B578" s="72" t="s">
        <v>1995</v>
      </c>
      <c r="C578" s="99">
        <v>55732.7</v>
      </c>
      <c r="D578" s="99">
        <v>0</v>
      </c>
      <c r="E578" s="99">
        <v>0</v>
      </c>
      <c r="F578" s="99">
        <v>0</v>
      </c>
      <c r="G578" s="99">
        <v>0</v>
      </c>
      <c r="H578" s="99">
        <v>0</v>
      </c>
      <c r="I578" s="99">
        <v>55732.7</v>
      </c>
      <c r="J578" s="99">
        <v>0</v>
      </c>
      <c r="K578" s="99">
        <v>0</v>
      </c>
      <c r="L578" s="204" t="s">
        <v>210</v>
      </c>
    </row>
    <row r="579" spans="1:12" ht="102">
      <c r="A579" s="97" t="s">
        <v>1517</v>
      </c>
      <c r="B579" s="72" t="s">
        <v>1996</v>
      </c>
      <c r="C579" s="99">
        <v>39480.1</v>
      </c>
      <c r="D579" s="99">
        <v>0</v>
      </c>
      <c r="E579" s="99">
        <v>0</v>
      </c>
      <c r="F579" s="99">
        <v>0</v>
      </c>
      <c r="G579" s="99">
        <v>0</v>
      </c>
      <c r="H579" s="99">
        <v>0</v>
      </c>
      <c r="I579" s="99">
        <v>39480.1</v>
      </c>
      <c r="J579" s="99">
        <v>0</v>
      </c>
      <c r="K579" s="99">
        <v>0</v>
      </c>
      <c r="L579" s="204" t="s">
        <v>210</v>
      </c>
    </row>
    <row r="580" spans="1:12" ht="165.75">
      <c r="A580" s="97" t="s">
        <v>1518</v>
      </c>
      <c r="B580" s="72" t="s">
        <v>1997</v>
      </c>
      <c r="C580" s="99">
        <v>575402.1</v>
      </c>
      <c r="D580" s="99">
        <v>0</v>
      </c>
      <c r="E580" s="99">
        <v>0</v>
      </c>
      <c r="F580" s="99">
        <v>0</v>
      </c>
      <c r="G580" s="99">
        <v>0</v>
      </c>
      <c r="H580" s="99">
        <v>0</v>
      </c>
      <c r="I580" s="99">
        <v>575402.1</v>
      </c>
      <c r="J580" s="99">
        <v>0</v>
      </c>
      <c r="K580" s="99">
        <v>0</v>
      </c>
      <c r="L580" s="204" t="s">
        <v>210</v>
      </c>
    </row>
    <row r="581" spans="1:12" ht="165.75">
      <c r="A581" s="97" t="s">
        <v>1519</v>
      </c>
      <c r="B581" s="72" t="s">
        <v>1998</v>
      </c>
      <c r="C581" s="99">
        <v>582468.1</v>
      </c>
      <c r="D581" s="99">
        <v>0</v>
      </c>
      <c r="E581" s="99">
        <v>0</v>
      </c>
      <c r="F581" s="99">
        <v>0</v>
      </c>
      <c r="G581" s="99">
        <v>0</v>
      </c>
      <c r="H581" s="99">
        <v>0</v>
      </c>
      <c r="I581" s="99">
        <v>582468.1</v>
      </c>
      <c r="J581" s="99">
        <v>0</v>
      </c>
      <c r="K581" s="99">
        <v>0</v>
      </c>
      <c r="L581" s="204" t="s">
        <v>210</v>
      </c>
    </row>
    <row r="582" spans="1:12" ht="102">
      <c r="A582" s="97" t="s">
        <v>1520</v>
      </c>
      <c r="B582" s="72" t="s">
        <v>1351</v>
      </c>
      <c r="C582" s="99">
        <v>168158.3</v>
      </c>
      <c r="D582" s="99">
        <v>0</v>
      </c>
      <c r="E582" s="99">
        <v>0</v>
      </c>
      <c r="F582" s="99">
        <v>0</v>
      </c>
      <c r="G582" s="99">
        <v>0</v>
      </c>
      <c r="H582" s="99">
        <v>0</v>
      </c>
      <c r="I582" s="99">
        <v>168158.3</v>
      </c>
      <c r="J582" s="99">
        <v>0</v>
      </c>
      <c r="K582" s="99">
        <v>0</v>
      </c>
      <c r="L582" s="204" t="s">
        <v>210</v>
      </c>
    </row>
    <row r="583" spans="1:12" ht="102">
      <c r="A583" s="97" t="s">
        <v>1521</v>
      </c>
      <c r="B583" s="72" t="s">
        <v>1352</v>
      </c>
      <c r="C583" s="99">
        <v>54426.1</v>
      </c>
      <c r="D583" s="99">
        <v>0</v>
      </c>
      <c r="E583" s="99">
        <v>0</v>
      </c>
      <c r="F583" s="99">
        <v>0</v>
      </c>
      <c r="G583" s="99">
        <v>0</v>
      </c>
      <c r="H583" s="99">
        <v>0</v>
      </c>
      <c r="I583" s="99">
        <v>54426.1</v>
      </c>
      <c r="J583" s="99">
        <v>0</v>
      </c>
      <c r="K583" s="99">
        <v>0</v>
      </c>
      <c r="L583" s="204" t="s">
        <v>210</v>
      </c>
    </row>
    <row r="584" spans="1:12" ht="63.75">
      <c r="A584" s="97"/>
      <c r="B584" s="72" t="s">
        <v>1999</v>
      </c>
      <c r="C584" s="99"/>
      <c r="D584" s="99"/>
      <c r="E584" s="99"/>
      <c r="F584" s="99"/>
      <c r="G584" s="99"/>
      <c r="H584" s="99"/>
      <c r="I584" s="99"/>
      <c r="J584" s="99"/>
      <c r="K584" s="99"/>
      <c r="L584" s="204"/>
    </row>
    <row r="585" spans="1:12" ht="114.75">
      <c r="A585" s="97" t="s">
        <v>1522</v>
      </c>
      <c r="B585" s="72" t="s">
        <v>2000</v>
      </c>
      <c r="C585" s="99">
        <v>34057.5</v>
      </c>
      <c r="D585" s="99">
        <v>0</v>
      </c>
      <c r="E585" s="99">
        <v>0</v>
      </c>
      <c r="F585" s="99">
        <v>0</v>
      </c>
      <c r="G585" s="99">
        <v>0</v>
      </c>
      <c r="H585" s="99">
        <v>0</v>
      </c>
      <c r="I585" s="99">
        <v>34057.5</v>
      </c>
      <c r="J585" s="99">
        <v>0</v>
      </c>
      <c r="K585" s="99">
        <v>919.932</v>
      </c>
      <c r="L585" s="204" t="s">
        <v>355</v>
      </c>
    </row>
    <row r="586" spans="1:12" ht="178.5">
      <c r="A586" s="97" t="s">
        <v>1523</v>
      </c>
      <c r="B586" s="72" t="s">
        <v>2001</v>
      </c>
      <c r="C586" s="99">
        <v>81777</v>
      </c>
      <c r="D586" s="99">
        <v>0</v>
      </c>
      <c r="E586" s="99">
        <v>0</v>
      </c>
      <c r="F586" s="99">
        <v>0</v>
      </c>
      <c r="G586" s="99">
        <v>0</v>
      </c>
      <c r="H586" s="99">
        <v>0</v>
      </c>
      <c r="I586" s="99">
        <v>81777</v>
      </c>
      <c r="J586" s="99">
        <v>0</v>
      </c>
      <c r="K586" s="99">
        <v>0</v>
      </c>
      <c r="L586" s="204" t="s">
        <v>210</v>
      </c>
    </row>
    <row r="587" spans="1:12" ht="114.75">
      <c r="A587" s="97" t="s">
        <v>1524</v>
      </c>
      <c r="B587" s="72" t="s">
        <v>2002</v>
      </c>
      <c r="C587" s="99">
        <v>27457.6</v>
      </c>
      <c r="D587" s="99">
        <v>0</v>
      </c>
      <c r="E587" s="99">
        <v>0</v>
      </c>
      <c r="F587" s="99">
        <v>0</v>
      </c>
      <c r="G587" s="99">
        <v>0</v>
      </c>
      <c r="H587" s="99">
        <v>0</v>
      </c>
      <c r="I587" s="99">
        <v>27457.6</v>
      </c>
      <c r="J587" s="99">
        <v>0</v>
      </c>
      <c r="K587" s="99">
        <v>1104.205</v>
      </c>
      <c r="L587" s="204" t="s">
        <v>216</v>
      </c>
    </row>
    <row r="588" spans="1:12" ht="76.5">
      <c r="A588" s="97"/>
      <c r="B588" s="72" t="s">
        <v>2003</v>
      </c>
      <c r="C588" s="99"/>
      <c r="D588" s="99"/>
      <c r="E588" s="99"/>
      <c r="F588" s="99"/>
      <c r="G588" s="99"/>
      <c r="H588" s="99"/>
      <c r="I588" s="99"/>
      <c r="J588" s="99"/>
      <c r="K588" s="99"/>
      <c r="L588" s="204"/>
    </row>
    <row r="589" spans="1:12" ht="140.25" customHeight="1">
      <c r="A589" s="97" t="s">
        <v>1526</v>
      </c>
      <c r="B589" s="72" t="s">
        <v>1627</v>
      </c>
      <c r="C589" s="99">
        <v>12089.9</v>
      </c>
      <c r="D589" s="99">
        <v>0</v>
      </c>
      <c r="E589" s="99">
        <v>0</v>
      </c>
      <c r="F589" s="99">
        <v>0</v>
      </c>
      <c r="G589" s="99">
        <v>0</v>
      </c>
      <c r="H589" s="99">
        <v>0</v>
      </c>
      <c r="I589" s="99">
        <v>12089.9</v>
      </c>
      <c r="J589" s="99">
        <v>0</v>
      </c>
      <c r="K589" s="99">
        <v>0</v>
      </c>
      <c r="L589" s="204" t="s">
        <v>210</v>
      </c>
    </row>
    <row r="590" spans="1:12" ht="51">
      <c r="A590" s="97" t="s">
        <v>1528</v>
      </c>
      <c r="B590" s="72" t="s">
        <v>1628</v>
      </c>
      <c r="C590" s="99">
        <v>35811</v>
      </c>
      <c r="D590" s="99">
        <v>0</v>
      </c>
      <c r="E590" s="99">
        <v>0</v>
      </c>
      <c r="F590" s="99">
        <v>0</v>
      </c>
      <c r="G590" s="99">
        <v>0</v>
      </c>
      <c r="H590" s="99">
        <v>0</v>
      </c>
      <c r="I590" s="99">
        <v>35811</v>
      </c>
      <c r="J590" s="99">
        <v>0</v>
      </c>
      <c r="K590" s="99">
        <v>0</v>
      </c>
      <c r="L590" s="204" t="s">
        <v>210</v>
      </c>
    </row>
    <row r="591" spans="1:12" ht="63.75">
      <c r="A591" s="97" t="s">
        <v>1530</v>
      </c>
      <c r="B591" s="72" t="s">
        <v>1629</v>
      </c>
      <c r="C591" s="99">
        <v>39565.5</v>
      </c>
      <c r="D591" s="99">
        <v>0</v>
      </c>
      <c r="E591" s="99">
        <v>0</v>
      </c>
      <c r="F591" s="99">
        <v>0</v>
      </c>
      <c r="G591" s="99">
        <v>0</v>
      </c>
      <c r="H591" s="99">
        <v>0</v>
      </c>
      <c r="I591" s="99">
        <v>39565.5</v>
      </c>
      <c r="J591" s="99">
        <v>0</v>
      </c>
      <c r="K591" s="99">
        <v>0</v>
      </c>
      <c r="L591" s="204" t="s">
        <v>210</v>
      </c>
    </row>
    <row r="592" spans="1:12" ht="127.5">
      <c r="A592" s="97" t="s">
        <v>1532</v>
      </c>
      <c r="B592" s="72" t="s">
        <v>1630</v>
      </c>
      <c r="C592" s="99">
        <v>33891</v>
      </c>
      <c r="D592" s="99">
        <v>0</v>
      </c>
      <c r="E592" s="99">
        <v>0</v>
      </c>
      <c r="F592" s="99">
        <v>0</v>
      </c>
      <c r="G592" s="99">
        <v>0</v>
      </c>
      <c r="H592" s="99">
        <v>0</v>
      </c>
      <c r="I592" s="99">
        <v>33891</v>
      </c>
      <c r="J592" s="99">
        <v>0</v>
      </c>
      <c r="K592" s="99">
        <v>0</v>
      </c>
      <c r="L592" s="204" t="s">
        <v>210</v>
      </c>
    </row>
    <row r="593" spans="1:12" ht="153">
      <c r="A593" s="97" t="s">
        <v>1534</v>
      </c>
      <c r="B593" s="72" t="s">
        <v>1631</v>
      </c>
      <c r="C593" s="99">
        <v>15575.7</v>
      </c>
      <c r="D593" s="99">
        <v>0</v>
      </c>
      <c r="E593" s="99">
        <v>0</v>
      </c>
      <c r="F593" s="99">
        <v>0</v>
      </c>
      <c r="G593" s="99">
        <v>0</v>
      </c>
      <c r="H593" s="99">
        <v>0</v>
      </c>
      <c r="I593" s="99">
        <v>15575.7</v>
      </c>
      <c r="J593" s="99">
        <v>0</v>
      </c>
      <c r="K593" s="99">
        <v>0</v>
      </c>
      <c r="L593" s="204" t="s">
        <v>210</v>
      </c>
    </row>
    <row r="594" spans="1:12" ht="178.5">
      <c r="A594" s="97" t="s">
        <v>1536</v>
      </c>
      <c r="B594" s="72" t="s">
        <v>1632</v>
      </c>
      <c r="C594" s="99">
        <v>37650.7</v>
      </c>
      <c r="D594" s="99">
        <v>0</v>
      </c>
      <c r="E594" s="99">
        <v>0</v>
      </c>
      <c r="F594" s="99">
        <v>0</v>
      </c>
      <c r="G594" s="99">
        <v>0</v>
      </c>
      <c r="H594" s="99">
        <v>0</v>
      </c>
      <c r="I594" s="99">
        <v>37650.7</v>
      </c>
      <c r="J594" s="99">
        <v>0</v>
      </c>
      <c r="K594" s="99">
        <v>0</v>
      </c>
      <c r="L594" s="204" t="s">
        <v>210</v>
      </c>
    </row>
    <row r="595" spans="1:12" ht="114.75">
      <c r="A595" s="97" t="s">
        <v>1539</v>
      </c>
      <c r="B595" s="72" t="s">
        <v>1633</v>
      </c>
      <c r="C595" s="99">
        <v>116593.4</v>
      </c>
      <c r="D595" s="99">
        <v>0</v>
      </c>
      <c r="E595" s="99">
        <v>0</v>
      </c>
      <c r="F595" s="99">
        <v>0</v>
      </c>
      <c r="G595" s="99">
        <v>0</v>
      </c>
      <c r="H595" s="99">
        <v>0</v>
      </c>
      <c r="I595" s="99">
        <v>116593.4</v>
      </c>
      <c r="J595" s="99">
        <v>0</v>
      </c>
      <c r="K595" s="99">
        <v>0</v>
      </c>
      <c r="L595" s="204" t="s">
        <v>210</v>
      </c>
    </row>
    <row r="596" spans="1:12" ht="114.75">
      <c r="A596" s="97" t="s">
        <v>1541</v>
      </c>
      <c r="B596" s="72" t="s">
        <v>1634</v>
      </c>
      <c r="C596" s="99">
        <v>70514.7</v>
      </c>
      <c r="D596" s="99">
        <v>0</v>
      </c>
      <c r="E596" s="99">
        <v>0</v>
      </c>
      <c r="F596" s="99">
        <v>0</v>
      </c>
      <c r="G596" s="99">
        <v>0</v>
      </c>
      <c r="H596" s="99">
        <v>0</v>
      </c>
      <c r="I596" s="99">
        <v>70514.7</v>
      </c>
      <c r="J596" s="99">
        <v>0</v>
      </c>
      <c r="K596" s="99">
        <v>0</v>
      </c>
      <c r="L596" s="204" t="s">
        <v>210</v>
      </c>
    </row>
    <row r="597" spans="1:12" ht="178.5">
      <c r="A597" s="97" t="s">
        <v>1542</v>
      </c>
      <c r="B597" s="72" t="s">
        <v>1353</v>
      </c>
      <c r="C597" s="99">
        <v>22077.5</v>
      </c>
      <c r="D597" s="99">
        <v>0</v>
      </c>
      <c r="E597" s="99">
        <v>0</v>
      </c>
      <c r="F597" s="99">
        <v>0</v>
      </c>
      <c r="G597" s="99">
        <v>0</v>
      </c>
      <c r="H597" s="99">
        <v>0</v>
      </c>
      <c r="I597" s="99">
        <v>22077.5</v>
      </c>
      <c r="J597" s="99">
        <v>0</v>
      </c>
      <c r="K597" s="99">
        <v>0</v>
      </c>
      <c r="L597" s="204" t="s">
        <v>210</v>
      </c>
    </row>
    <row r="598" spans="1:12" ht="114.75">
      <c r="A598" s="97" t="s">
        <v>1543</v>
      </c>
      <c r="B598" s="72" t="s">
        <v>1354</v>
      </c>
      <c r="C598" s="99">
        <v>59034.5</v>
      </c>
      <c r="D598" s="99">
        <v>0</v>
      </c>
      <c r="E598" s="99">
        <v>0</v>
      </c>
      <c r="F598" s="99">
        <v>0</v>
      </c>
      <c r="G598" s="99">
        <v>0</v>
      </c>
      <c r="H598" s="99">
        <v>0</v>
      </c>
      <c r="I598" s="99">
        <v>59034.5</v>
      </c>
      <c r="J598" s="99">
        <v>0</v>
      </c>
      <c r="K598" s="99">
        <v>0</v>
      </c>
      <c r="L598" s="204" t="s">
        <v>210</v>
      </c>
    </row>
    <row r="599" spans="1:12" ht="63.75">
      <c r="A599" s="97"/>
      <c r="B599" s="72" t="s">
        <v>1635</v>
      </c>
      <c r="C599" s="99"/>
      <c r="D599" s="99"/>
      <c r="E599" s="99"/>
      <c r="F599" s="99"/>
      <c r="G599" s="99"/>
      <c r="H599" s="99"/>
      <c r="I599" s="99"/>
      <c r="J599" s="99"/>
      <c r="K599" s="99"/>
      <c r="L599" s="204"/>
    </row>
    <row r="600" spans="1:12" ht="165.75">
      <c r="A600" s="97" t="s">
        <v>1544</v>
      </c>
      <c r="B600" s="72" t="s">
        <v>1636</v>
      </c>
      <c r="C600" s="99">
        <v>6972</v>
      </c>
      <c r="D600" s="99">
        <v>0</v>
      </c>
      <c r="E600" s="99">
        <v>0</v>
      </c>
      <c r="F600" s="99">
        <v>0</v>
      </c>
      <c r="G600" s="99">
        <v>0</v>
      </c>
      <c r="H600" s="99">
        <v>0</v>
      </c>
      <c r="I600" s="99">
        <v>6972</v>
      </c>
      <c r="J600" s="99">
        <v>0</v>
      </c>
      <c r="K600" s="99">
        <v>0</v>
      </c>
      <c r="L600" s="204" t="s">
        <v>210</v>
      </c>
    </row>
    <row r="601" spans="1:12" ht="165.75">
      <c r="A601" s="97" t="s">
        <v>1545</v>
      </c>
      <c r="B601" s="72" t="s">
        <v>1637</v>
      </c>
      <c r="C601" s="99">
        <v>4402.7</v>
      </c>
      <c r="D601" s="99">
        <v>0</v>
      </c>
      <c r="E601" s="99">
        <v>0</v>
      </c>
      <c r="F601" s="99">
        <v>0</v>
      </c>
      <c r="G601" s="99">
        <v>0</v>
      </c>
      <c r="H601" s="99">
        <v>0</v>
      </c>
      <c r="I601" s="99">
        <v>4402.7</v>
      </c>
      <c r="J601" s="99">
        <v>0</v>
      </c>
      <c r="K601" s="99">
        <v>0</v>
      </c>
      <c r="L601" s="204" t="s">
        <v>210</v>
      </c>
    </row>
    <row r="602" spans="1:12" ht="114.75">
      <c r="A602" s="97" t="s">
        <v>1546</v>
      </c>
      <c r="B602" s="72" t="s">
        <v>1638</v>
      </c>
      <c r="C602" s="99">
        <v>5347</v>
      </c>
      <c r="D602" s="99">
        <v>0</v>
      </c>
      <c r="E602" s="99">
        <v>0</v>
      </c>
      <c r="F602" s="99">
        <v>0</v>
      </c>
      <c r="G602" s="99">
        <v>0</v>
      </c>
      <c r="H602" s="99">
        <v>0</v>
      </c>
      <c r="I602" s="99">
        <v>5347</v>
      </c>
      <c r="J602" s="99">
        <v>0</v>
      </c>
      <c r="K602" s="99">
        <v>0</v>
      </c>
      <c r="L602" s="204" t="s">
        <v>210</v>
      </c>
    </row>
    <row r="603" spans="1:12" ht="63.75">
      <c r="A603" s="97"/>
      <c r="B603" s="72" t="s">
        <v>2240</v>
      </c>
      <c r="C603" s="99"/>
      <c r="D603" s="99"/>
      <c r="E603" s="99"/>
      <c r="F603" s="99"/>
      <c r="G603" s="99"/>
      <c r="H603" s="99"/>
      <c r="I603" s="99"/>
      <c r="J603" s="99"/>
      <c r="K603" s="99"/>
      <c r="L603" s="204"/>
    </row>
    <row r="604" spans="1:12" ht="114.75">
      <c r="A604" s="97" t="s">
        <v>1547</v>
      </c>
      <c r="B604" s="72" t="s">
        <v>1639</v>
      </c>
      <c r="C604" s="99">
        <v>24926.6</v>
      </c>
      <c r="D604" s="99">
        <v>0</v>
      </c>
      <c r="E604" s="99">
        <v>0</v>
      </c>
      <c r="F604" s="99">
        <v>0</v>
      </c>
      <c r="G604" s="99">
        <v>0</v>
      </c>
      <c r="H604" s="99">
        <v>0</v>
      </c>
      <c r="I604" s="99">
        <v>24926.6</v>
      </c>
      <c r="J604" s="99">
        <v>0</v>
      </c>
      <c r="K604" s="99">
        <v>0</v>
      </c>
      <c r="L604" s="204" t="s">
        <v>210</v>
      </c>
    </row>
    <row r="605" spans="1:12" ht="114.75">
      <c r="A605" s="97" t="s">
        <v>1548</v>
      </c>
      <c r="B605" s="72" t="s">
        <v>1640</v>
      </c>
      <c r="C605" s="99">
        <v>90798.4</v>
      </c>
      <c r="D605" s="99">
        <v>0</v>
      </c>
      <c r="E605" s="99">
        <v>0</v>
      </c>
      <c r="F605" s="99">
        <v>0</v>
      </c>
      <c r="G605" s="99">
        <v>0</v>
      </c>
      <c r="H605" s="99">
        <v>0</v>
      </c>
      <c r="I605" s="99">
        <v>90798.4</v>
      </c>
      <c r="J605" s="99">
        <v>0</v>
      </c>
      <c r="K605" s="99">
        <v>0</v>
      </c>
      <c r="L605" s="204" t="s">
        <v>210</v>
      </c>
    </row>
    <row r="606" spans="1:12" ht="63.75">
      <c r="A606" s="97" t="s">
        <v>1549</v>
      </c>
      <c r="B606" s="72" t="s">
        <v>1641</v>
      </c>
      <c r="C606" s="99">
        <v>142523.9</v>
      </c>
      <c r="D606" s="99">
        <v>0</v>
      </c>
      <c r="E606" s="99">
        <v>0</v>
      </c>
      <c r="F606" s="99">
        <v>0</v>
      </c>
      <c r="G606" s="99">
        <v>0</v>
      </c>
      <c r="H606" s="99">
        <v>0</v>
      </c>
      <c r="I606" s="99">
        <v>142523.9</v>
      </c>
      <c r="J606" s="99">
        <v>0</v>
      </c>
      <c r="K606" s="99">
        <v>0</v>
      </c>
      <c r="L606" s="204" t="s">
        <v>210</v>
      </c>
    </row>
    <row r="607" spans="1:12" ht="102">
      <c r="A607" s="97" t="s">
        <v>1550</v>
      </c>
      <c r="B607" s="72" t="s">
        <v>1642</v>
      </c>
      <c r="C607" s="99">
        <v>35758.1</v>
      </c>
      <c r="D607" s="99">
        <v>0</v>
      </c>
      <c r="E607" s="99">
        <v>0</v>
      </c>
      <c r="F607" s="99">
        <v>0</v>
      </c>
      <c r="G607" s="99">
        <v>0</v>
      </c>
      <c r="H607" s="99">
        <v>0</v>
      </c>
      <c r="I607" s="99">
        <v>35758.1</v>
      </c>
      <c r="J607" s="99">
        <v>0</v>
      </c>
      <c r="K607" s="99">
        <v>0</v>
      </c>
      <c r="L607" s="204" t="s">
        <v>210</v>
      </c>
    </row>
    <row r="608" spans="1:12" ht="89.25">
      <c r="A608" s="97" t="s">
        <v>1551</v>
      </c>
      <c r="B608" s="72" t="s">
        <v>1643</v>
      </c>
      <c r="C608" s="99">
        <v>33926.2</v>
      </c>
      <c r="D608" s="99">
        <v>0</v>
      </c>
      <c r="E608" s="99">
        <v>0</v>
      </c>
      <c r="F608" s="99">
        <v>0</v>
      </c>
      <c r="G608" s="99">
        <v>0</v>
      </c>
      <c r="H608" s="99">
        <v>0</v>
      </c>
      <c r="I608" s="99">
        <v>33926.2</v>
      </c>
      <c r="J608" s="99">
        <v>0</v>
      </c>
      <c r="K608" s="99">
        <v>0</v>
      </c>
      <c r="L608" s="204" t="s">
        <v>210</v>
      </c>
    </row>
    <row r="609" spans="1:12" ht="76.5">
      <c r="A609" s="97" t="s">
        <v>1552</v>
      </c>
      <c r="B609" s="72" t="s">
        <v>1644</v>
      </c>
      <c r="C609" s="99">
        <v>24178.5</v>
      </c>
      <c r="D609" s="99">
        <v>0</v>
      </c>
      <c r="E609" s="99">
        <v>0</v>
      </c>
      <c r="F609" s="99">
        <v>0</v>
      </c>
      <c r="G609" s="99">
        <v>0</v>
      </c>
      <c r="H609" s="99">
        <v>0</v>
      </c>
      <c r="I609" s="99">
        <v>24178.5</v>
      </c>
      <c r="J609" s="99">
        <v>0</v>
      </c>
      <c r="K609" s="99">
        <v>0</v>
      </c>
      <c r="L609" s="204" t="s">
        <v>210</v>
      </c>
    </row>
    <row r="610" spans="1:12" ht="127.5">
      <c r="A610" s="97" t="s">
        <v>1554</v>
      </c>
      <c r="B610" s="72" t="s">
        <v>1645</v>
      </c>
      <c r="C610" s="99">
        <v>29205.5</v>
      </c>
      <c r="D610" s="99">
        <v>0</v>
      </c>
      <c r="E610" s="99">
        <v>0</v>
      </c>
      <c r="F610" s="99">
        <v>0</v>
      </c>
      <c r="G610" s="99">
        <v>0</v>
      </c>
      <c r="H610" s="99">
        <v>0</v>
      </c>
      <c r="I610" s="99">
        <v>29205.5</v>
      </c>
      <c r="J610" s="99">
        <v>0</v>
      </c>
      <c r="K610" s="99">
        <v>0</v>
      </c>
      <c r="L610" s="204" t="s">
        <v>210</v>
      </c>
    </row>
    <row r="611" spans="1:12" ht="102">
      <c r="A611" s="97" t="s">
        <v>1556</v>
      </c>
      <c r="B611" s="72" t="s">
        <v>1646</v>
      </c>
      <c r="C611" s="99">
        <v>85621.5</v>
      </c>
      <c r="D611" s="99">
        <v>0</v>
      </c>
      <c r="E611" s="99">
        <v>0</v>
      </c>
      <c r="F611" s="99">
        <v>0</v>
      </c>
      <c r="G611" s="99">
        <v>0</v>
      </c>
      <c r="H611" s="99">
        <v>0</v>
      </c>
      <c r="I611" s="99">
        <v>85621.5</v>
      </c>
      <c r="J611" s="99">
        <v>0</v>
      </c>
      <c r="K611" s="99">
        <v>0</v>
      </c>
      <c r="L611" s="204" t="s">
        <v>210</v>
      </c>
    </row>
    <row r="612" spans="1:12" ht="102">
      <c r="A612" s="97" t="s">
        <v>1558</v>
      </c>
      <c r="B612" s="72" t="s">
        <v>1647</v>
      </c>
      <c r="C612" s="99">
        <v>72722.9</v>
      </c>
      <c r="D612" s="99">
        <v>0</v>
      </c>
      <c r="E612" s="99">
        <v>0</v>
      </c>
      <c r="F612" s="99">
        <v>0</v>
      </c>
      <c r="G612" s="99">
        <v>0</v>
      </c>
      <c r="H612" s="99">
        <v>0</v>
      </c>
      <c r="I612" s="99">
        <v>72722.9</v>
      </c>
      <c r="J612" s="99">
        <v>0</v>
      </c>
      <c r="K612" s="99">
        <v>0</v>
      </c>
      <c r="L612" s="204" t="s">
        <v>210</v>
      </c>
    </row>
    <row r="613" spans="1:12" ht="63.75">
      <c r="A613" s="97" t="s">
        <v>1560</v>
      </c>
      <c r="B613" s="72" t="s">
        <v>1648</v>
      </c>
      <c r="C613" s="99">
        <v>58901.6</v>
      </c>
      <c r="D613" s="99">
        <v>0</v>
      </c>
      <c r="E613" s="99">
        <v>0</v>
      </c>
      <c r="F613" s="99">
        <v>0</v>
      </c>
      <c r="G613" s="99">
        <v>0</v>
      </c>
      <c r="H613" s="99">
        <v>0</v>
      </c>
      <c r="I613" s="99">
        <v>58901.6</v>
      </c>
      <c r="J613" s="99">
        <v>0</v>
      </c>
      <c r="K613" s="99">
        <v>0</v>
      </c>
      <c r="L613" s="204" t="s">
        <v>210</v>
      </c>
    </row>
    <row r="614" spans="1:12" ht="140.25">
      <c r="A614" s="97" t="s">
        <v>1562</v>
      </c>
      <c r="B614" s="72" t="s">
        <v>1649</v>
      </c>
      <c r="C614" s="99">
        <v>262058.7</v>
      </c>
      <c r="D614" s="99">
        <v>0</v>
      </c>
      <c r="E614" s="99">
        <v>0</v>
      </c>
      <c r="F614" s="99">
        <v>0</v>
      </c>
      <c r="G614" s="99">
        <v>0</v>
      </c>
      <c r="H614" s="99">
        <v>0</v>
      </c>
      <c r="I614" s="99">
        <v>262058.7</v>
      </c>
      <c r="J614" s="99">
        <v>0</v>
      </c>
      <c r="K614" s="99">
        <v>0</v>
      </c>
      <c r="L614" s="204" t="s">
        <v>210</v>
      </c>
    </row>
    <row r="615" spans="1:12" ht="127.5">
      <c r="A615" s="97" t="s">
        <v>1564</v>
      </c>
      <c r="B615" s="72" t="s">
        <v>1650</v>
      </c>
      <c r="C615" s="99">
        <v>32167.6</v>
      </c>
      <c r="D615" s="99">
        <v>0</v>
      </c>
      <c r="E615" s="99">
        <v>0</v>
      </c>
      <c r="F615" s="99">
        <v>0</v>
      </c>
      <c r="G615" s="99">
        <v>0</v>
      </c>
      <c r="H615" s="99">
        <v>0</v>
      </c>
      <c r="I615" s="99">
        <v>32167.6</v>
      </c>
      <c r="J615" s="99">
        <v>0</v>
      </c>
      <c r="K615" s="99">
        <v>0</v>
      </c>
      <c r="L615" s="204" t="s">
        <v>210</v>
      </c>
    </row>
    <row r="616" spans="1:12" ht="102">
      <c r="A616" s="97" t="s">
        <v>1565</v>
      </c>
      <c r="B616" s="72" t="s">
        <v>1651</v>
      </c>
      <c r="C616" s="99">
        <v>34298.2</v>
      </c>
      <c r="D616" s="99">
        <v>0</v>
      </c>
      <c r="E616" s="99">
        <v>0</v>
      </c>
      <c r="F616" s="99">
        <v>0</v>
      </c>
      <c r="G616" s="99">
        <v>0</v>
      </c>
      <c r="H616" s="99">
        <v>0</v>
      </c>
      <c r="I616" s="99">
        <v>34298.2</v>
      </c>
      <c r="J616" s="99">
        <v>0</v>
      </c>
      <c r="K616" s="99">
        <v>0</v>
      </c>
      <c r="L616" s="204" t="s">
        <v>210</v>
      </c>
    </row>
    <row r="617" spans="1:12" ht="216.75">
      <c r="A617" s="97" t="s">
        <v>1568</v>
      </c>
      <c r="B617" s="72" t="s">
        <v>1652</v>
      </c>
      <c r="C617" s="99">
        <v>81232</v>
      </c>
      <c r="D617" s="99">
        <v>0</v>
      </c>
      <c r="E617" s="99">
        <v>0</v>
      </c>
      <c r="F617" s="99">
        <v>0</v>
      </c>
      <c r="G617" s="99">
        <v>0</v>
      </c>
      <c r="H617" s="99">
        <v>0</v>
      </c>
      <c r="I617" s="99">
        <v>81232</v>
      </c>
      <c r="J617" s="99">
        <v>0</v>
      </c>
      <c r="K617" s="99">
        <v>0</v>
      </c>
      <c r="L617" s="204" t="s">
        <v>210</v>
      </c>
    </row>
    <row r="618" spans="1:12" ht="63.75">
      <c r="A618" s="97"/>
      <c r="B618" s="72" t="s">
        <v>1653</v>
      </c>
      <c r="C618" s="99"/>
      <c r="D618" s="99"/>
      <c r="E618" s="99"/>
      <c r="F618" s="99"/>
      <c r="G618" s="99"/>
      <c r="H618" s="99"/>
      <c r="I618" s="99"/>
      <c r="J618" s="99"/>
      <c r="K618" s="99"/>
      <c r="L618" s="204"/>
    </row>
    <row r="619" spans="1:12" ht="102">
      <c r="A619" s="97" t="s">
        <v>1570</v>
      </c>
      <c r="B619" s="72" t="s">
        <v>1654</v>
      </c>
      <c r="C619" s="99">
        <v>103989.4</v>
      </c>
      <c r="D619" s="99">
        <v>5666.481</v>
      </c>
      <c r="E619" s="99">
        <v>0</v>
      </c>
      <c r="F619" s="99">
        <v>0</v>
      </c>
      <c r="G619" s="99">
        <v>0</v>
      </c>
      <c r="H619" s="99">
        <v>0</v>
      </c>
      <c r="I619" s="99">
        <v>103989.4</v>
      </c>
      <c r="J619" s="99">
        <v>5666.481</v>
      </c>
      <c r="K619" s="99">
        <v>0</v>
      </c>
      <c r="L619" s="204" t="s">
        <v>210</v>
      </c>
    </row>
    <row r="620" spans="1:12" ht="63.75">
      <c r="A620" s="97"/>
      <c r="B620" s="72" t="s">
        <v>1655</v>
      </c>
      <c r="C620" s="99"/>
      <c r="D620" s="99"/>
      <c r="E620" s="99"/>
      <c r="F620" s="99"/>
      <c r="G620" s="99"/>
      <c r="H620" s="99"/>
      <c r="I620" s="99"/>
      <c r="J620" s="99"/>
      <c r="K620" s="99"/>
      <c r="L620" s="204"/>
    </row>
    <row r="621" spans="1:12" ht="114.75">
      <c r="A621" s="97" t="s">
        <v>1571</v>
      </c>
      <c r="B621" s="72" t="s">
        <v>1656</v>
      </c>
      <c r="C621" s="99">
        <v>64836.4</v>
      </c>
      <c r="D621" s="99">
        <v>17239.565</v>
      </c>
      <c r="E621" s="99">
        <v>0</v>
      </c>
      <c r="F621" s="99">
        <v>0</v>
      </c>
      <c r="G621" s="99">
        <v>0</v>
      </c>
      <c r="H621" s="99">
        <v>0</v>
      </c>
      <c r="I621" s="99">
        <v>64836.4</v>
      </c>
      <c r="J621" s="99">
        <v>17239.565</v>
      </c>
      <c r="K621" s="99">
        <v>0</v>
      </c>
      <c r="L621" s="204" t="s">
        <v>210</v>
      </c>
    </row>
    <row r="622" spans="1:12" ht="89.25">
      <c r="A622" s="97" t="s">
        <v>1573</v>
      </c>
      <c r="B622" s="72" t="s">
        <v>1657</v>
      </c>
      <c r="C622" s="99">
        <v>19255.8</v>
      </c>
      <c r="D622" s="99">
        <v>5314.877</v>
      </c>
      <c r="E622" s="99">
        <v>0</v>
      </c>
      <c r="F622" s="99">
        <v>0</v>
      </c>
      <c r="G622" s="99">
        <v>0</v>
      </c>
      <c r="H622" s="99">
        <v>0</v>
      </c>
      <c r="I622" s="99">
        <v>19255.8</v>
      </c>
      <c r="J622" s="99">
        <v>5314.877</v>
      </c>
      <c r="K622" s="99">
        <v>0</v>
      </c>
      <c r="L622" s="204" t="s">
        <v>210</v>
      </c>
    </row>
    <row r="623" spans="1:12" ht="89.25">
      <c r="A623" s="97" t="s">
        <v>1574</v>
      </c>
      <c r="B623" s="72" t="s">
        <v>1658</v>
      </c>
      <c r="C623" s="99">
        <v>44830.6</v>
      </c>
      <c r="D623" s="99">
        <v>12666.297</v>
      </c>
      <c r="E623" s="99">
        <v>0</v>
      </c>
      <c r="F623" s="99">
        <v>0</v>
      </c>
      <c r="G623" s="99">
        <v>0</v>
      </c>
      <c r="H623" s="99">
        <v>0</v>
      </c>
      <c r="I623" s="99">
        <v>44830.6</v>
      </c>
      <c r="J623" s="99">
        <v>12666.297</v>
      </c>
      <c r="K623" s="99">
        <v>0</v>
      </c>
      <c r="L623" s="204" t="s">
        <v>210</v>
      </c>
    </row>
    <row r="624" spans="1:12" ht="89.25" customHeight="1">
      <c r="A624" s="97" t="s">
        <v>1575</v>
      </c>
      <c r="B624" s="72" t="s">
        <v>1659</v>
      </c>
      <c r="C624" s="99">
        <v>20094.8</v>
      </c>
      <c r="D624" s="99">
        <v>5620.318</v>
      </c>
      <c r="E624" s="99">
        <v>0</v>
      </c>
      <c r="F624" s="99">
        <v>0</v>
      </c>
      <c r="G624" s="99">
        <v>0</v>
      </c>
      <c r="H624" s="99">
        <v>0</v>
      </c>
      <c r="I624" s="99">
        <v>20094.8</v>
      </c>
      <c r="J624" s="99">
        <v>5620.318</v>
      </c>
      <c r="K624" s="99">
        <v>0</v>
      </c>
      <c r="L624" s="204" t="s">
        <v>210</v>
      </c>
    </row>
    <row r="625" spans="1:12" ht="114.75">
      <c r="A625" s="97" t="s">
        <v>1576</v>
      </c>
      <c r="B625" s="72" t="s">
        <v>1660</v>
      </c>
      <c r="C625" s="99">
        <v>132447.6</v>
      </c>
      <c r="D625" s="99">
        <v>36747.947</v>
      </c>
      <c r="E625" s="99">
        <v>0</v>
      </c>
      <c r="F625" s="99">
        <v>0</v>
      </c>
      <c r="G625" s="99">
        <v>0</v>
      </c>
      <c r="H625" s="99">
        <v>0</v>
      </c>
      <c r="I625" s="99">
        <v>132447.6</v>
      </c>
      <c r="J625" s="99">
        <v>36747.947</v>
      </c>
      <c r="K625" s="99">
        <v>0</v>
      </c>
      <c r="L625" s="204" t="s">
        <v>210</v>
      </c>
    </row>
    <row r="626" spans="1:12" ht="127.5">
      <c r="A626" s="97" t="s">
        <v>1577</v>
      </c>
      <c r="B626" s="72" t="s">
        <v>1661</v>
      </c>
      <c r="C626" s="99">
        <v>26787.2</v>
      </c>
      <c r="D626" s="99">
        <v>4938.965</v>
      </c>
      <c r="E626" s="99">
        <v>0</v>
      </c>
      <c r="F626" s="99">
        <v>0</v>
      </c>
      <c r="G626" s="99">
        <v>0</v>
      </c>
      <c r="H626" s="99">
        <v>0</v>
      </c>
      <c r="I626" s="99">
        <v>26787.2</v>
      </c>
      <c r="J626" s="99">
        <v>4938.965</v>
      </c>
      <c r="K626" s="99">
        <v>0</v>
      </c>
      <c r="L626" s="204" t="s">
        <v>210</v>
      </c>
    </row>
    <row r="627" spans="1:12" ht="76.5">
      <c r="A627" s="97"/>
      <c r="B627" s="72" t="s">
        <v>1861</v>
      </c>
      <c r="C627" s="99"/>
      <c r="D627" s="99"/>
      <c r="E627" s="99"/>
      <c r="F627" s="99"/>
      <c r="G627" s="99"/>
      <c r="H627" s="99"/>
      <c r="I627" s="99"/>
      <c r="J627" s="99"/>
      <c r="K627" s="99"/>
      <c r="L627" s="204"/>
    </row>
    <row r="628" spans="1:12" ht="89.25" customHeight="1">
      <c r="A628" s="97" t="s">
        <v>1578</v>
      </c>
      <c r="B628" s="72" t="s">
        <v>1662</v>
      </c>
      <c r="C628" s="99">
        <v>18180.5</v>
      </c>
      <c r="D628" s="99">
        <v>0</v>
      </c>
      <c r="E628" s="99">
        <v>0</v>
      </c>
      <c r="F628" s="99">
        <v>0</v>
      </c>
      <c r="G628" s="99">
        <v>0</v>
      </c>
      <c r="H628" s="99">
        <v>0</v>
      </c>
      <c r="I628" s="99">
        <v>18180.5</v>
      </c>
      <c r="J628" s="99">
        <v>0</v>
      </c>
      <c r="K628" s="99">
        <v>0</v>
      </c>
      <c r="L628" s="204" t="s">
        <v>210</v>
      </c>
    </row>
    <row r="629" spans="1:12" ht="153">
      <c r="A629" s="97" t="s">
        <v>1579</v>
      </c>
      <c r="B629" s="72" t="s">
        <v>1355</v>
      </c>
      <c r="C629" s="99">
        <v>106886.8</v>
      </c>
      <c r="D629" s="99">
        <v>0</v>
      </c>
      <c r="E629" s="99">
        <v>0</v>
      </c>
      <c r="F629" s="99">
        <v>0</v>
      </c>
      <c r="G629" s="99">
        <v>0</v>
      </c>
      <c r="H629" s="99">
        <v>0</v>
      </c>
      <c r="I629" s="99">
        <v>106886.8</v>
      </c>
      <c r="J629" s="99">
        <v>0</v>
      </c>
      <c r="K629" s="99">
        <v>0</v>
      </c>
      <c r="L629" s="204" t="s">
        <v>210</v>
      </c>
    </row>
    <row r="630" spans="1:12" ht="76.5">
      <c r="A630" s="97"/>
      <c r="B630" s="72" t="s">
        <v>1842</v>
      </c>
      <c r="C630" s="99"/>
      <c r="D630" s="99"/>
      <c r="E630" s="99"/>
      <c r="F630" s="99"/>
      <c r="G630" s="99"/>
      <c r="H630" s="99"/>
      <c r="I630" s="99"/>
      <c r="J630" s="99"/>
      <c r="K630" s="99"/>
      <c r="L630" s="204"/>
    </row>
    <row r="631" spans="1:12" ht="114.75">
      <c r="A631" s="97" t="s">
        <v>1581</v>
      </c>
      <c r="B631" s="72" t="s">
        <v>1663</v>
      </c>
      <c r="C631" s="99">
        <v>26595.6</v>
      </c>
      <c r="D631" s="99">
        <v>0</v>
      </c>
      <c r="E631" s="99">
        <v>0</v>
      </c>
      <c r="F631" s="99">
        <v>0</v>
      </c>
      <c r="G631" s="99">
        <v>0</v>
      </c>
      <c r="H631" s="99">
        <v>0</v>
      </c>
      <c r="I631" s="99">
        <v>26595.6</v>
      </c>
      <c r="J631" s="99">
        <v>0</v>
      </c>
      <c r="K631" s="99">
        <v>0</v>
      </c>
      <c r="L631" s="204" t="s">
        <v>210</v>
      </c>
    </row>
    <row r="632" spans="1:12" ht="114.75">
      <c r="A632" s="97" t="s">
        <v>1583</v>
      </c>
      <c r="B632" s="72" t="s">
        <v>1356</v>
      </c>
      <c r="C632" s="99">
        <v>64683.4</v>
      </c>
      <c r="D632" s="99">
        <v>0</v>
      </c>
      <c r="E632" s="99">
        <v>0</v>
      </c>
      <c r="F632" s="99">
        <v>0</v>
      </c>
      <c r="G632" s="99">
        <v>0</v>
      </c>
      <c r="H632" s="99">
        <v>0</v>
      </c>
      <c r="I632" s="99">
        <v>64683.4</v>
      </c>
      <c r="J632" s="99">
        <v>0</v>
      </c>
      <c r="K632" s="99">
        <v>0</v>
      </c>
      <c r="L632" s="204" t="s">
        <v>210</v>
      </c>
    </row>
    <row r="633" spans="1:12" ht="76.5">
      <c r="A633" s="97"/>
      <c r="B633" s="72" t="s">
        <v>2327</v>
      </c>
      <c r="C633" s="99"/>
      <c r="D633" s="99"/>
      <c r="E633" s="99"/>
      <c r="F633" s="99"/>
      <c r="G633" s="99"/>
      <c r="H633" s="99"/>
      <c r="I633" s="99"/>
      <c r="J633" s="99"/>
      <c r="K633" s="99"/>
      <c r="L633" s="204"/>
    </row>
    <row r="634" spans="1:12" ht="76.5">
      <c r="A634" s="97" t="s">
        <v>1584</v>
      </c>
      <c r="B634" s="72" t="s">
        <v>1664</v>
      </c>
      <c r="C634" s="99">
        <v>49485.4</v>
      </c>
      <c r="D634" s="99">
        <v>13509.168</v>
      </c>
      <c r="E634" s="99">
        <v>0</v>
      </c>
      <c r="F634" s="99">
        <v>0</v>
      </c>
      <c r="G634" s="99">
        <v>0</v>
      </c>
      <c r="H634" s="99">
        <v>0</v>
      </c>
      <c r="I634" s="99">
        <v>49485.4</v>
      </c>
      <c r="J634" s="99">
        <v>13509.168</v>
      </c>
      <c r="K634" s="99">
        <v>0</v>
      </c>
      <c r="L634" s="204" t="s">
        <v>210</v>
      </c>
    </row>
    <row r="635" spans="1:12" ht="114.75">
      <c r="A635" s="97" t="s">
        <v>1585</v>
      </c>
      <c r="B635" s="72" t="s">
        <v>1665</v>
      </c>
      <c r="C635" s="99">
        <v>9750.4</v>
      </c>
      <c r="D635" s="99">
        <v>0</v>
      </c>
      <c r="E635" s="99">
        <v>0</v>
      </c>
      <c r="F635" s="99">
        <v>0</v>
      </c>
      <c r="G635" s="99">
        <v>0</v>
      </c>
      <c r="H635" s="99">
        <v>0</v>
      </c>
      <c r="I635" s="99">
        <v>9750.4</v>
      </c>
      <c r="J635" s="99">
        <v>0</v>
      </c>
      <c r="K635" s="99">
        <v>0</v>
      </c>
      <c r="L635" s="204" t="s">
        <v>210</v>
      </c>
    </row>
    <row r="636" spans="1:12" ht="114.75">
      <c r="A636" s="97" t="s">
        <v>1586</v>
      </c>
      <c r="B636" s="72" t="s">
        <v>1357</v>
      </c>
      <c r="C636" s="99">
        <v>103046.3</v>
      </c>
      <c r="D636" s="99">
        <v>0</v>
      </c>
      <c r="E636" s="99">
        <v>0</v>
      </c>
      <c r="F636" s="99">
        <v>0</v>
      </c>
      <c r="G636" s="99">
        <v>0</v>
      </c>
      <c r="H636" s="99">
        <v>0</v>
      </c>
      <c r="I636" s="99">
        <v>103046.3</v>
      </c>
      <c r="J636" s="99">
        <v>0</v>
      </c>
      <c r="K636" s="99">
        <v>0</v>
      </c>
      <c r="L636" s="204" t="s">
        <v>210</v>
      </c>
    </row>
    <row r="637" spans="1:12" ht="63.75">
      <c r="A637" s="97"/>
      <c r="B637" s="72" t="s">
        <v>2322</v>
      </c>
      <c r="C637" s="99"/>
      <c r="D637" s="99"/>
      <c r="E637" s="99"/>
      <c r="F637" s="99"/>
      <c r="G637" s="99"/>
      <c r="H637" s="99"/>
      <c r="I637" s="99"/>
      <c r="J637" s="99"/>
      <c r="K637" s="99"/>
      <c r="L637" s="204"/>
    </row>
    <row r="638" spans="1:12" ht="140.25">
      <c r="A638" s="97" t="s">
        <v>1587</v>
      </c>
      <c r="B638" s="72" t="s">
        <v>1666</v>
      </c>
      <c r="C638" s="99">
        <v>221763.3</v>
      </c>
      <c r="D638" s="99">
        <v>36226.605</v>
      </c>
      <c r="E638" s="99">
        <v>0</v>
      </c>
      <c r="F638" s="99">
        <v>0</v>
      </c>
      <c r="G638" s="99">
        <v>0</v>
      </c>
      <c r="H638" s="99">
        <v>0</v>
      </c>
      <c r="I638" s="99">
        <v>221763.3</v>
      </c>
      <c r="J638" s="99">
        <v>36226.605</v>
      </c>
      <c r="K638" s="99">
        <v>22069.867</v>
      </c>
      <c r="L638" s="204" t="s">
        <v>297</v>
      </c>
    </row>
    <row r="639" spans="1:12" ht="178.5">
      <c r="A639" s="97" t="s">
        <v>1589</v>
      </c>
      <c r="B639" s="72" t="s">
        <v>1667</v>
      </c>
      <c r="C639" s="99">
        <v>72104.9</v>
      </c>
      <c r="D639" s="99">
        <v>7926.626</v>
      </c>
      <c r="E639" s="99">
        <v>0</v>
      </c>
      <c r="F639" s="99">
        <v>0</v>
      </c>
      <c r="G639" s="99">
        <v>0</v>
      </c>
      <c r="H639" s="99">
        <v>0</v>
      </c>
      <c r="I639" s="99">
        <v>72104.9</v>
      </c>
      <c r="J639" s="99">
        <v>7926.626</v>
      </c>
      <c r="K639" s="99">
        <v>1558.28</v>
      </c>
      <c r="L639" s="204" t="s">
        <v>290</v>
      </c>
    </row>
    <row r="640" spans="1:12" ht="127.5">
      <c r="A640" s="97" t="s">
        <v>1590</v>
      </c>
      <c r="B640" s="72" t="s">
        <v>1668</v>
      </c>
      <c r="C640" s="99">
        <v>17975.4</v>
      </c>
      <c r="D640" s="99">
        <v>2747.865</v>
      </c>
      <c r="E640" s="99">
        <v>0</v>
      </c>
      <c r="F640" s="99">
        <v>0</v>
      </c>
      <c r="G640" s="99">
        <v>0</v>
      </c>
      <c r="H640" s="99">
        <v>0</v>
      </c>
      <c r="I640" s="99">
        <v>17975.4</v>
      </c>
      <c r="J640" s="99">
        <v>2747.865</v>
      </c>
      <c r="K640" s="99">
        <v>1486.799</v>
      </c>
      <c r="L640" s="204" t="s">
        <v>356</v>
      </c>
    </row>
    <row r="641" spans="1:12" ht="140.25">
      <c r="A641" s="97" t="s">
        <v>1591</v>
      </c>
      <c r="B641" s="72" t="s">
        <v>1669</v>
      </c>
      <c r="C641" s="99">
        <v>30621.6</v>
      </c>
      <c r="D641" s="99">
        <v>7012.132</v>
      </c>
      <c r="E641" s="99">
        <v>0</v>
      </c>
      <c r="F641" s="99">
        <v>0</v>
      </c>
      <c r="G641" s="99">
        <v>0</v>
      </c>
      <c r="H641" s="99">
        <v>0</v>
      </c>
      <c r="I641" s="99">
        <v>30621.6</v>
      </c>
      <c r="J641" s="99">
        <v>7012.132</v>
      </c>
      <c r="K641" s="99">
        <v>5859.348</v>
      </c>
      <c r="L641" s="204" t="s">
        <v>357</v>
      </c>
    </row>
    <row r="642" spans="1:12" ht="153">
      <c r="A642" s="97" t="s">
        <v>1592</v>
      </c>
      <c r="B642" s="72" t="s">
        <v>1670</v>
      </c>
      <c r="C642" s="99">
        <v>67049.4</v>
      </c>
      <c r="D642" s="99">
        <v>7459.309</v>
      </c>
      <c r="E642" s="99">
        <v>0</v>
      </c>
      <c r="F642" s="99">
        <v>0</v>
      </c>
      <c r="G642" s="99">
        <v>0</v>
      </c>
      <c r="H642" s="99">
        <v>0</v>
      </c>
      <c r="I642" s="99">
        <v>67049.4</v>
      </c>
      <c r="J642" s="99">
        <v>7459.309</v>
      </c>
      <c r="K642" s="99">
        <v>1536.89</v>
      </c>
      <c r="L642" s="204" t="s">
        <v>358</v>
      </c>
    </row>
    <row r="643" spans="1:12" ht="102">
      <c r="A643" s="97" t="s">
        <v>1594</v>
      </c>
      <c r="B643" s="72" t="s">
        <v>1671</v>
      </c>
      <c r="C643" s="99">
        <v>11770.5</v>
      </c>
      <c r="D643" s="99">
        <v>1933.195</v>
      </c>
      <c r="E643" s="99">
        <v>0</v>
      </c>
      <c r="F643" s="99">
        <v>0</v>
      </c>
      <c r="G643" s="99">
        <v>0</v>
      </c>
      <c r="H643" s="99">
        <v>0</v>
      </c>
      <c r="I643" s="99">
        <v>11770.5</v>
      </c>
      <c r="J643" s="99">
        <v>1933.195</v>
      </c>
      <c r="K643" s="99">
        <v>1167.986</v>
      </c>
      <c r="L643" s="204" t="s">
        <v>359</v>
      </c>
    </row>
    <row r="644" spans="1:12" ht="165.75">
      <c r="A644" s="97" t="s">
        <v>1596</v>
      </c>
      <c r="B644" s="72" t="s">
        <v>1672</v>
      </c>
      <c r="C644" s="99">
        <v>32851.6</v>
      </c>
      <c r="D644" s="99">
        <v>4872.017</v>
      </c>
      <c r="E644" s="99">
        <v>0</v>
      </c>
      <c r="F644" s="99">
        <v>0</v>
      </c>
      <c r="G644" s="99">
        <v>0</v>
      </c>
      <c r="H644" s="99">
        <v>0</v>
      </c>
      <c r="I644" s="99">
        <v>32851.6</v>
      </c>
      <c r="J644" s="99">
        <v>4872.017</v>
      </c>
      <c r="K644" s="99">
        <v>2385.297</v>
      </c>
      <c r="L644" s="204" t="s">
        <v>360</v>
      </c>
    </row>
    <row r="645" spans="1:12" ht="165.75">
      <c r="A645" s="97" t="s">
        <v>1597</v>
      </c>
      <c r="B645" s="72" t="s">
        <v>1673</v>
      </c>
      <c r="C645" s="99">
        <v>93523.4</v>
      </c>
      <c r="D645" s="99">
        <v>13215.472</v>
      </c>
      <c r="E645" s="99">
        <v>0</v>
      </c>
      <c r="F645" s="99">
        <v>0</v>
      </c>
      <c r="G645" s="99">
        <v>0</v>
      </c>
      <c r="H645" s="99">
        <v>0</v>
      </c>
      <c r="I645" s="99">
        <v>93523.4</v>
      </c>
      <c r="J645" s="99">
        <v>13215.472</v>
      </c>
      <c r="K645" s="99">
        <v>6249.292</v>
      </c>
      <c r="L645" s="204" t="s">
        <v>361</v>
      </c>
    </row>
    <row r="646" spans="1:12" ht="140.25">
      <c r="A646" s="97" t="s">
        <v>1598</v>
      </c>
      <c r="B646" s="72" t="s">
        <v>1674</v>
      </c>
      <c r="C646" s="99">
        <v>51140.1</v>
      </c>
      <c r="D646" s="99">
        <v>12015.963</v>
      </c>
      <c r="E646" s="99">
        <v>0</v>
      </c>
      <c r="F646" s="99">
        <v>0</v>
      </c>
      <c r="G646" s="99">
        <v>0</v>
      </c>
      <c r="H646" s="99">
        <v>0</v>
      </c>
      <c r="I646" s="99">
        <v>51140.1</v>
      </c>
      <c r="J646" s="99">
        <v>12015.963</v>
      </c>
      <c r="K646" s="99">
        <v>10405.124</v>
      </c>
      <c r="L646" s="204" t="s">
        <v>362</v>
      </c>
    </row>
    <row r="647" spans="1:12" ht="127.5">
      <c r="A647" s="97" t="s">
        <v>1599</v>
      </c>
      <c r="B647" s="72" t="s">
        <v>1675</v>
      </c>
      <c r="C647" s="99">
        <v>33480.8</v>
      </c>
      <c r="D647" s="99">
        <v>7871.618</v>
      </c>
      <c r="E647" s="99">
        <v>0</v>
      </c>
      <c r="F647" s="99">
        <v>0</v>
      </c>
      <c r="G647" s="99">
        <v>0</v>
      </c>
      <c r="H647" s="99">
        <v>0</v>
      </c>
      <c r="I647" s="99">
        <v>33480.8</v>
      </c>
      <c r="J647" s="99">
        <v>7871.618</v>
      </c>
      <c r="K647" s="99">
        <v>6756.614</v>
      </c>
      <c r="L647" s="204" t="s">
        <v>328</v>
      </c>
    </row>
    <row r="648" spans="1:12" ht="63.75">
      <c r="A648" s="97"/>
      <c r="B648" s="72" t="s">
        <v>1676</v>
      </c>
      <c r="C648" s="99"/>
      <c r="D648" s="99"/>
      <c r="E648" s="99"/>
      <c r="F648" s="99"/>
      <c r="G648" s="99"/>
      <c r="H648" s="99"/>
      <c r="I648" s="99"/>
      <c r="J648" s="99"/>
      <c r="K648" s="99"/>
      <c r="L648" s="204"/>
    </row>
    <row r="649" spans="1:12" ht="76.5">
      <c r="A649" s="97" t="s">
        <v>1600</v>
      </c>
      <c r="B649" s="72" t="s">
        <v>1677</v>
      </c>
      <c r="C649" s="99">
        <v>47076.2</v>
      </c>
      <c r="D649" s="99">
        <v>0</v>
      </c>
      <c r="E649" s="99">
        <v>0</v>
      </c>
      <c r="F649" s="99">
        <v>0</v>
      </c>
      <c r="G649" s="99">
        <v>0</v>
      </c>
      <c r="H649" s="99">
        <v>0</v>
      </c>
      <c r="I649" s="99">
        <v>47076.2</v>
      </c>
      <c r="J649" s="99">
        <v>0</v>
      </c>
      <c r="K649" s="99">
        <v>0</v>
      </c>
      <c r="L649" s="204" t="s">
        <v>210</v>
      </c>
    </row>
    <row r="650" spans="1:12" ht="76.5">
      <c r="A650" s="97" t="s">
        <v>1601</v>
      </c>
      <c r="B650" s="72" t="s">
        <v>1678</v>
      </c>
      <c r="C650" s="99">
        <v>44044.6</v>
      </c>
      <c r="D650" s="99">
        <v>0</v>
      </c>
      <c r="E650" s="99">
        <v>0</v>
      </c>
      <c r="F650" s="99">
        <v>0</v>
      </c>
      <c r="G650" s="99">
        <v>0</v>
      </c>
      <c r="H650" s="99">
        <v>0</v>
      </c>
      <c r="I650" s="99">
        <v>44044.6</v>
      </c>
      <c r="J650" s="99">
        <v>0</v>
      </c>
      <c r="K650" s="99">
        <v>0</v>
      </c>
      <c r="L650" s="204" t="s">
        <v>210</v>
      </c>
    </row>
    <row r="651" spans="1:12" ht="76.5">
      <c r="A651" s="97" t="s">
        <v>1603</v>
      </c>
      <c r="B651" s="72" t="s">
        <v>1679</v>
      </c>
      <c r="C651" s="99">
        <v>41259.6</v>
      </c>
      <c r="D651" s="99">
        <v>0</v>
      </c>
      <c r="E651" s="99">
        <v>0</v>
      </c>
      <c r="F651" s="99">
        <v>0</v>
      </c>
      <c r="G651" s="99">
        <v>0</v>
      </c>
      <c r="H651" s="99">
        <v>0</v>
      </c>
      <c r="I651" s="99">
        <v>41259.6</v>
      </c>
      <c r="J651" s="99">
        <v>0</v>
      </c>
      <c r="K651" s="99">
        <v>0</v>
      </c>
      <c r="L651" s="204" t="s">
        <v>210</v>
      </c>
    </row>
    <row r="652" spans="1:12" ht="63.75">
      <c r="A652" s="97"/>
      <c r="B652" s="72" t="s">
        <v>1887</v>
      </c>
      <c r="C652" s="99"/>
      <c r="D652" s="99"/>
      <c r="E652" s="99"/>
      <c r="F652" s="99"/>
      <c r="G652" s="99"/>
      <c r="H652" s="99"/>
      <c r="I652" s="99"/>
      <c r="J652" s="99"/>
      <c r="K652" s="99"/>
      <c r="L652" s="204"/>
    </row>
    <row r="653" spans="1:12" ht="140.25">
      <c r="A653" s="97" t="s">
        <v>1606</v>
      </c>
      <c r="B653" s="72" t="s">
        <v>1680</v>
      </c>
      <c r="C653" s="99">
        <v>18480.5</v>
      </c>
      <c r="D653" s="99">
        <v>0</v>
      </c>
      <c r="E653" s="99">
        <v>0</v>
      </c>
      <c r="F653" s="99">
        <v>0</v>
      </c>
      <c r="G653" s="99">
        <v>0</v>
      </c>
      <c r="H653" s="99">
        <v>0</v>
      </c>
      <c r="I653" s="99">
        <v>18480.5</v>
      </c>
      <c r="J653" s="99">
        <v>0</v>
      </c>
      <c r="K653" s="99">
        <v>0</v>
      </c>
      <c r="L653" s="204" t="s">
        <v>210</v>
      </c>
    </row>
    <row r="654" spans="1:12" ht="63.75">
      <c r="A654" s="97" t="s">
        <v>1608</v>
      </c>
      <c r="B654" s="72" t="s">
        <v>1681</v>
      </c>
      <c r="C654" s="99">
        <v>18806.9</v>
      </c>
      <c r="D654" s="99">
        <v>0</v>
      </c>
      <c r="E654" s="99">
        <v>0</v>
      </c>
      <c r="F654" s="99">
        <v>0</v>
      </c>
      <c r="G654" s="99">
        <v>0</v>
      </c>
      <c r="H654" s="99">
        <v>0</v>
      </c>
      <c r="I654" s="99">
        <v>18806.9</v>
      </c>
      <c r="J654" s="99">
        <v>0</v>
      </c>
      <c r="K654" s="99">
        <v>0</v>
      </c>
      <c r="L654" s="204" t="s">
        <v>210</v>
      </c>
    </row>
    <row r="655" spans="1:12" ht="76.5">
      <c r="A655" s="97"/>
      <c r="B655" s="72" t="s">
        <v>1908</v>
      </c>
      <c r="C655" s="99"/>
      <c r="D655" s="99"/>
      <c r="E655" s="99"/>
      <c r="F655" s="99"/>
      <c r="G655" s="99"/>
      <c r="H655" s="99"/>
      <c r="I655" s="99"/>
      <c r="J655" s="99"/>
      <c r="K655" s="99"/>
      <c r="L655" s="204"/>
    </row>
    <row r="656" spans="1:12" ht="114.75">
      <c r="A656" s="97" t="s">
        <v>1609</v>
      </c>
      <c r="B656" s="72" t="s">
        <v>1682</v>
      </c>
      <c r="C656" s="99">
        <v>23448.4</v>
      </c>
      <c r="D656" s="99">
        <v>0</v>
      </c>
      <c r="E656" s="99">
        <v>0</v>
      </c>
      <c r="F656" s="99">
        <v>0</v>
      </c>
      <c r="G656" s="99">
        <v>0</v>
      </c>
      <c r="H656" s="99">
        <v>0</v>
      </c>
      <c r="I656" s="99">
        <v>23448.4</v>
      </c>
      <c r="J656" s="99">
        <v>0</v>
      </c>
      <c r="K656" s="99">
        <v>0</v>
      </c>
      <c r="L656" s="204" t="s">
        <v>210</v>
      </c>
    </row>
    <row r="657" spans="1:12" ht="127.5">
      <c r="A657" s="97" t="s">
        <v>1611</v>
      </c>
      <c r="B657" s="72" t="s">
        <v>1358</v>
      </c>
      <c r="C657" s="99">
        <v>58608.2</v>
      </c>
      <c r="D657" s="99">
        <v>0</v>
      </c>
      <c r="E657" s="99">
        <v>0</v>
      </c>
      <c r="F657" s="99">
        <v>0</v>
      </c>
      <c r="G657" s="99">
        <v>0</v>
      </c>
      <c r="H657" s="99">
        <v>0</v>
      </c>
      <c r="I657" s="99">
        <v>58608.2</v>
      </c>
      <c r="J657" s="99">
        <v>0</v>
      </c>
      <c r="K657" s="99">
        <v>0</v>
      </c>
      <c r="L657" s="204" t="s">
        <v>210</v>
      </c>
    </row>
    <row r="658" spans="1:12" ht="63.75">
      <c r="A658" s="97"/>
      <c r="B658" s="72" t="s">
        <v>1683</v>
      </c>
      <c r="C658" s="99"/>
      <c r="D658" s="99"/>
      <c r="E658" s="99"/>
      <c r="F658" s="99"/>
      <c r="G658" s="99"/>
      <c r="H658" s="99"/>
      <c r="I658" s="99"/>
      <c r="J658" s="99"/>
      <c r="K658" s="99"/>
      <c r="L658" s="204"/>
    </row>
    <row r="659" spans="1:12" ht="127.5">
      <c r="A659" s="97" t="s">
        <v>1612</v>
      </c>
      <c r="B659" s="72" t="s">
        <v>1684</v>
      </c>
      <c r="C659" s="99">
        <v>57542.8</v>
      </c>
      <c r="D659" s="99">
        <v>9247.649</v>
      </c>
      <c r="E659" s="99">
        <v>0</v>
      </c>
      <c r="F659" s="99">
        <v>0</v>
      </c>
      <c r="G659" s="99">
        <v>0</v>
      </c>
      <c r="H659" s="99">
        <v>0</v>
      </c>
      <c r="I659" s="99">
        <v>57542.8</v>
      </c>
      <c r="J659" s="99">
        <v>9247.649</v>
      </c>
      <c r="K659" s="99">
        <v>0</v>
      </c>
      <c r="L659" s="204" t="s">
        <v>210</v>
      </c>
    </row>
    <row r="660" spans="1:12" ht="140.25">
      <c r="A660" s="97" t="s">
        <v>1613</v>
      </c>
      <c r="B660" s="72" t="s">
        <v>1685</v>
      </c>
      <c r="C660" s="99">
        <v>6066.9</v>
      </c>
      <c r="D660" s="99">
        <v>0</v>
      </c>
      <c r="E660" s="99">
        <v>0</v>
      </c>
      <c r="F660" s="99">
        <v>0</v>
      </c>
      <c r="G660" s="99">
        <v>0</v>
      </c>
      <c r="H660" s="99">
        <v>0</v>
      </c>
      <c r="I660" s="99">
        <v>6066.9</v>
      </c>
      <c r="J660" s="99">
        <v>0</v>
      </c>
      <c r="K660" s="99">
        <v>0</v>
      </c>
      <c r="L660" s="204" t="s">
        <v>210</v>
      </c>
    </row>
    <row r="661" spans="1:12" ht="127.5">
      <c r="A661" s="97" t="s">
        <v>1614</v>
      </c>
      <c r="B661" s="72" t="s">
        <v>1686</v>
      </c>
      <c r="C661" s="99">
        <v>7835.1</v>
      </c>
      <c r="D661" s="99">
        <v>61.124</v>
      </c>
      <c r="E661" s="99">
        <v>0</v>
      </c>
      <c r="F661" s="99">
        <v>0</v>
      </c>
      <c r="G661" s="99">
        <v>0</v>
      </c>
      <c r="H661" s="99">
        <v>0</v>
      </c>
      <c r="I661" s="99">
        <v>7835.1</v>
      </c>
      <c r="J661" s="99">
        <v>61.124</v>
      </c>
      <c r="K661" s="99">
        <v>0</v>
      </c>
      <c r="L661" s="204" t="s">
        <v>210</v>
      </c>
    </row>
    <row r="662" spans="1:12" ht="114.75">
      <c r="A662" s="97" t="s">
        <v>1616</v>
      </c>
      <c r="B662" s="72" t="s">
        <v>1687</v>
      </c>
      <c r="C662" s="99">
        <v>6224.6</v>
      </c>
      <c r="D662" s="99">
        <v>81.499</v>
      </c>
      <c r="E662" s="99">
        <v>0</v>
      </c>
      <c r="F662" s="99">
        <v>0</v>
      </c>
      <c r="G662" s="99">
        <v>0</v>
      </c>
      <c r="H662" s="99">
        <v>0</v>
      </c>
      <c r="I662" s="99">
        <v>6224.6</v>
      </c>
      <c r="J662" s="99">
        <v>81.499</v>
      </c>
      <c r="K662" s="99">
        <v>0</v>
      </c>
      <c r="L662" s="204" t="s">
        <v>210</v>
      </c>
    </row>
    <row r="663" spans="1:12" ht="127.5">
      <c r="A663" s="97" t="s">
        <v>1617</v>
      </c>
      <c r="B663" s="72" t="s">
        <v>1688</v>
      </c>
      <c r="C663" s="99">
        <v>7609.2</v>
      </c>
      <c r="D663" s="99">
        <v>83.351</v>
      </c>
      <c r="E663" s="99">
        <v>0</v>
      </c>
      <c r="F663" s="99">
        <v>0</v>
      </c>
      <c r="G663" s="99">
        <v>0</v>
      </c>
      <c r="H663" s="99">
        <v>0</v>
      </c>
      <c r="I663" s="99">
        <v>7609.2</v>
      </c>
      <c r="J663" s="99">
        <v>83.351</v>
      </c>
      <c r="K663" s="99">
        <v>0</v>
      </c>
      <c r="L663" s="204" t="s">
        <v>210</v>
      </c>
    </row>
    <row r="664" spans="1:12" ht="127.5">
      <c r="A664" s="97" t="s">
        <v>1618</v>
      </c>
      <c r="B664" s="72" t="s">
        <v>1689</v>
      </c>
      <c r="C664" s="99">
        <v>8583.2</v>
      </c>
      <c r="D664" s="99">
        <v>84.818</v>
      </c>
      <c r="E664" s="99">
        <v>0</v>
      </c>
      <c r="F664" s="99">
        <v>0</v>
      </c>
      <c r="G664" s="99">
        <v>0</v>
      </c>
      <c r="H664" s="99">
        <v>0</v>
      </c>
      <c r="I664" s="99">
        <v>8583.2</v>
      </c>
      <c r="J664" s="99">
        <v>84.818</v>
      </c>
      <c r="K664" s="99">
        <v>0</v>
      </c>
      <c r="L664" s="204" t="s">
        <v>210</v>
      </c>
    </row>
    <row r="665" spans="1:12" ht="127.5">
      <c r="A665" s="97" t="s">
        <v>1620</v>
      </c>
      <c r="B665" s="72" t="s">
        <v>1690</v>
      </c>
      <c r="C665" s="99">
        <v>4548</v>
      </c>
      <c r="D665" s="99">
        <v>44.453</v>
      </c>
      <c r="E665" s="99">
        <v>0</v>
      </c>
      <c r="F665" s="99">
        <v>0</v>
      </c>
      <c r="G665" s="99">
        <v>0</v>
      </c>
      <c r="H665" s="99">
        <v>0</v>
      </c>
      <c r="I665" s="99">
        <v>4548</v>
      </c>
      <c r="J665" s="99">
        <v>44.453</v>
      </c>
      <c r="K665" s="99">
        <v>0</v>
      </c>
      <c r="L665" s="204" t="s">
        <v>210</v>
      </c>
    </row>
    <row r="666" spans="1:12" ht="63.75">
      <c r="A666" s="97"/>
      <c r="B666" s="72" t="s">
        <v>1359</v>
      </c>
      <c r="C666" s="99"/>
      <c r="D666" s="99"/>
      <c r="E666" s="99"/>
      <c r="F666" s="99"/>
      <c r="G666" s="99"/>
      <c r="H666" s="99"/>
      <c r="I666" s="99"/>
      <c r="J666" s="99"/>
      <c r="K666" s="99"/>
      <c r="L666" s="204"/>
    </row>
    <row r="667" spans="1:12" ht="140.25">
      <c r="A667" s="97" t="s">
        <v>1622</v>
      </c>
      <c r="B667" s="72" t="s">
        <v>1360</v>
      </c>
      <c r="C667" s="99">
        <v>54108.2</v>
      </c>
      <c r="D667" s="99">
        <v>0</v>
      </c>
      <c r="E667" s="99">
        <v>0</v>
      </c>
      <c r="F667" s="99">
        <v>0</v>
      </c>
      <c r="G667" s="99">
        <v>0</v>
      </c>
      <c r="H667" s="99">
        <v>0</v>
      </c>
      <c r="I667" s="99">
        <v>54108.2</v>
      </c>
      <c r="J667" s="99">
        <v>0</v>
      </c>
      <c r="K667" s="99">
        <v>0</v>
      </c>
      <c r="L667" s="204" t="s">
        <v>210</v>
      </c>
    </row>
    <row r="668" spans="1:12" ht="114.75">
      <c r="A668" s="97" t="s">
        <v>1624</v>
      </c>
      <c r="B668" s="72" t="s">
        <v>1361</v>
      </c>
      <c r="C668" s="99">
        <v>20466.9</v>
      </c>
      <c r="D668" s="99">
        <v>0</v>
      </c>
      <c r="E668" s="99">
        <v>0</v>
      </c>
      <c r="F668" s="99">
        <v>0</v>
      </c>
      <c r="G668" s="99">
        <v>0</v>
      </c>
      <c r="H668" s="99">
        <v>0</v>
      </c>
      <c r="I668" s="99">
        <v>20466.9</v>
      </c>
      <c r="J668" s="99">
        <v>0</v>
      </c>
      <c r="K668" s="99">
        <v>0</v>
      </c>
      <c r="L668" s="204" t="s">
        <v>210</v>
      </c>
    </row>
    <row r="669" spans="1:12" ht="153">
      <c r="A669" s="97" t="s">
        <v>1625</v>
      </c>
      <c r="B669" s="72" t="s">
        <v>1362</v>
      </c>
      <c r="C669" s="99">
        <v>24182.4</v>
      </c>
      <c r="D669" s="99">
        <v>0</v>
      </c>
      <c r="E669" s="99">
        <v>0</v>
      </c>
      <c r="F669" s="99">
        <v>0</v>
      </c>
      <c r="G669" s="99">
        <v>0</v>
      </c>
      <c r="H669" s="99">
        <v>0</v>
      </c>
      <c r="I669" s="99">
        <v>24182.4</v>
      </c>
      <c r="J669" s="99">
        <v>0</v>
      </c>
      <c r="K669" s="99">
        <v>0</v>
      </c>
      <c r="L669" s="204" t="s">
        <v>210</v>
      </c>
    </row>
    <row r="670" spans="1:12" ht="63.75">
      <c r="A670" s="97"/>
      <c r="B670" s="72" t="s">
        <v>1553</v>
      </c>
      <c r="C670" s="99"/>
      <c r="D670" s="99"/>
      <c r="E670" s="99"/>
      <c r="F670" s="99"/>
      <c r="G670" s="99"/>
      <c r="H670" s="99"/>
      <c r="I670" s="99"/>
      <c r="J670" s="99"/>
      <c r="K670" s="99"/>
      <c r="L670" s="204"/>
    </row>
    <row r="671" spans="1:12" ht="127.5">
      <c r="A671" s="97" t="s">
        <v>1626</v>
      </c>
      <c r="B671" s="72" t="s">
        <v>1363</v>
      </c>
      <c r="C671" s="99">
        <v>30635.5</v>
      </c>
      <c r="D671" s="99">
        <v>0</v>
      </c>
      <c r="E671" s="99">
        <v>0</v>
      </c>
      <c r="F671" s="99">
        <v>0</v>
      </c>
      <c r="G671" s="99">
        <v>0</v>
      </c>
      <c r="H671" s="99">
        <v>0</v>
      </c>
      <c r="I671" s="99">
        <v>30635.5</v>
      </c>
      <c r="J671" s="99">
        <v>0</v>
      </c>
      <c r="K671" s="99">
        <v>0</v>
      </c>
      <c r="L671" s="204" t="s">
        <v>210</v>
      </c>
    </row>
    <row r="672" spans="1:12" ht="127.5">
      <c r="A672" s="97" t="s">
        <v>1063</v>
      </c>
      <c r="B672" s="72" t="s">
        <v>1364</v>
      </c>
      <c r="C672" s="99">
        <v>18815</v>
      </c>
      <c r="D672" s="99">
        <v>0</v>
      </c>
      <c r="E672" s="99">
        <v>0</v>
      </c>
      <c r="F672" s="99">
        <v>0</v>
      </c>
      <c r="G672" s="99">
        <v>0</v>
      </c>
      <c r="H672" s="99">
        <v>0</v>
      </c>
      <c r="I672" s="99">
        <v>18815</v>
      </c>
      <c r="J672" s="99">
        <v>0</v>
      </c>
      <c r="K672" s="99">
        <v>0</v>
      </c>
      <c r="L672" s="204" t="s">
        <v>210</v>
      </c>
    </row>
    <row r="673" spans="1:12" ht="127.5">
      <c r="A673" s="97" t="s">
        <v>1066</v>
      </c>
      <c r="B673" s="72" t="s">
        <v>1365</v>
      </c>
      <c r="C673" s="99">
        <v>23282.7</v>
      </c>
      <c r="D673" s="99">
        <v>0</v>
      </c>
      <c r="E673" s="99">
        <v>0</v>
      </c>
      <c r="F673" s="99">
        <v>0</v>
      </c>
      <c r="G673" s="99">
        <v>0</v>
      </c>
      <c r="H673" s="99">
        <v>0</v>
      </c>
      <c r="I673" s="99">
        <v>23282.7</v>
      </c>
      <c r="J673" s="99">
        <v>0</v>
      </c>
      <c r="K673" s="99">
        <v>0</v>
      </c>
      <c r="L673" s="204" t="s">
        <v>210</v>
      </c>
    </row>
    <row r="674" spans="1:12" ht="127.5">
      <c r="A674" s="97" t="s">
        <v>1068</v>
      </c>
      <c r="B674" s="72" t="s">
        <v>1366</v>
      </c>
      <c r="C674" s="99">
        <v>8600.7</v>
      </c>
      <c r="D674" s="99">
        <v>0</v>
      </c>
      <c r="E674" s="99">
        <v>0</v>
      </c>
      <c r="F674" s="99">
        <v>0</v>
      </c>
      <c r="G674" s="99">
        <v>0</v>
      </c>
      <c r="H674" s="99">
        <v>0</v>
      </c>
      <c r="I674" s="99">
        <v>8600.7</v>
      </c>
      <c r="J674" s="99">
        <v>0</v>
      </c>
      <c r="K674" s="99">
        <v>0</v>
      </c>
      <c r="L674" s="204" t="s">
        <v>210</v>
      </c>
    </row>
    <row r="675" spans="1:12" ht="127.5">
      <c r="A675" s="97" t="s">
        <v>1069</v>
      </c>
      <c r="B675" s="72" t="s">
        <v>1367</v>
      </c>
      <c r="C675" s="99">
        <v>11738.8</v>
      </c>
      <c r="D675" s="99">
        <v>0</v>
      </c>
      <c r="E675" s="99">
        <v>0</v>
      </c>
      <c r="F675" s="99">
        <v>0</v>
      </c>
      <c r="G675" s="99">
        <v>0</v>
      </c>
      <c r="H675" s="99">
        <v>0</v>
      </c>
      <c r="I675" s="99">
        <v>11738.8</v>
      </c>
      <c r="J675" s="99">
        <v>0</v>
      </c>
      <c r="K675" s="99">
        <v>0</v>
      </c>
      <c r="L675" s="204" t="s">
        <v>210</v>
      </c>
    </row>
    <row r="676" spans="1:12" ht="140.25">
      <c r="A676" s="97" t="s">
        <v>1070</v>
      </c>
      <c r="B676" s="72" t="s">
        <v>1368</v>
      </c>
      <c r="C676" s="99">
        <v>10148.2</v>
      </c>
      <c r="D676" s="99">
        <v>0</v>
      </c>
      <c r="E676" s="99">
        <v>0</v>
      </c>
      <c r="F676" s="99">
        <v>0</v>
      </c>
      <c r="G676" s="99">
        <v>0</v>
      </c>
      <c r="H676" s="99">
        <v>0</v>
      </c>
      <c r="I676" s="99">
        <v>10148.2</v>
      </c>
      <c r="J676" s="99">
        <v>0</v>
      </c>
      <c r="K676" s="99">
        <v>0</v>
      </c>
      <c r="L676" s="204" t="s">
        <v>210</v>
      </c>
    </row>
    <row r="677" spans="1:12" ht="76.5">
      <c r="A677" s="97"/>
      <c r="B677" s="72" t="s">
        <v>1602</v>
      </c>
      <c r="C677" s="99"/>
      <c r="D677" s="99"/>
      <c r="E677" s="99"/>
      <c r="F677" s="99"/>
      <c r="G677" s="99"/>
      <c r="H677" s="99"/>
      <c r="I677" s="99"/>
      <c r="J677" s="99"/>
      <c r="K677" s="99"/>
      <c r="L677" s="204"/>
    </row>
    <row r="678" spans="1:12" ht="178.5">
      <c r="A678" s="97" t="s">
        <v>1071</v>
      </c>
      <c r="B678" s="72" t="s">
        <v>1369</v>
      </c>
      <c r="C678" s="99">
        <v>72652.4</v>
      </c>
      <c r="D678" s="99">
        <v>0</v>
      </c>
      <c r="E678" s="99">
        <v>0</v>
      </c>
      <c r="F678" s="99">
        <v>0</v>
      </c>
      <c r="G678" s="99">
        <v>0</v>
      </c>
      <c r="H678" s="99">
        <v>0</v>
      </c>
      <c r="I678" s="99">
        <v>72652.4</v>
      </c>
      <c r="J678" s="99">
        <v>0</v>
      </c>
      <c r="K678" s="99">
        <v>0</v>
      </c>
      <c r="L678" s="204" t="s">
        <v>210</v>
      </c>
    </row>
    <row r="679" spans="1:12" ht="191.25">
      <c r="A679" s="97" t="s">
        <v>1072</v>
      </c>
      <c r="B679" s="72" t="s">
        <v>1370</v>
      </c>
      <c r="C679" s="99">
        <v>111677</v>
      </c>
      <c r="D679" s="99">
        <v>0</v>
      </c>
      <c r="E679" s="99">
        <v>0</v>
      </c>
      <c r="F679" s="99">
        <v>0</v>
      </c>
      <c r="G679" s="99">
        <v>0</v>
      </c>
      <c r="H679" s="99">
        <v>0</v>
      </c>
      <c r="I679" s="99">
        <v>111677</v>
      </c>
      <c r="J679" s="99">
        <v>0</v>
      </c>
      <c r="K679" s="99">
        <v>0</v>
      </c>
      <c r="L679" s="204" t="s">
        <v>210</v>
      </c>
    </row>
    <row r="680" spans="1:12" ht="63.75">
      <c r="A680" s="97"/>
      <c r="B680" s="72" t="s">
        <v>1371</v>
      </c>
      <c r="C680" s="99"/>
      <c r="D680" s="99"/>
      <c r="E680" s="99"/>
      <c r="F680" s="99"/>
      <c r="G680" s="99"/>
      <c r="H680" s="99"/>
      <c r="I680" s="99"/>
      <c r="J680" s="99"/>
      <c r="K680" s="99"/>
      <c r="L680" s="204"/>
    </row>
    <row r="681" spans="1:12" ht="114.75">
      <c r="A681" s="97" t="s">
        <v>1074</v>
      </c>
      <c r="B681" s="72" t="s">
        <v>1372</v>
      </c>
      <c r="C681" s="99">
        <v>58473.6</v>
      </c>
      <c r="D681" s="99">
        <v>0</v>
      </c>
      <c r="E681" s="99">
        <v>0</v>
      </c>
      <c r="F681" s="99">
        <v>0</v>
      </c>
      <c r="G681" s="99">
        <v>0</v>
      </c>
      <c r="H681" s="99">
        <v>0</v>
      </c>
      <c r="I681" s="99">
        <v>58473.6</v>
      </c>
      <c r="J681" s="99">
        <v>0</v>
      </c>
      <c r="K681" s="99">
        <v>6276</v>
      </c>
      <c r="L681" s="204" t="s">
        <v>363</v>
      </c>
    </row>
    <row r="682" spans="1:12" ht="114.75">
      <c r="A682" s="97" t="s">
        <v>1075</v>
      </c>
      <c r="B682" s="72" t="s">
        <v>1373</v>
      </c>
      <c r="C682" s="99">
        <v>6924</v>
      </c>
      <c r="D682" s="99">
        <v>0</v>
      </c>
      <c r="E682" s="99">
        <v>0</v>
      </c>
      <c r="F682" s="99">
        <v>0</v>
      </c>
      <c r="G682" s="99">
        <v>0</v>
      </c>
      <c r="H682" s="99">
        <v>0</v>
      </c>
      <c r="I682" s="99">
        <v>6924</v>
      </c>
      <c r="J682" s="99">
        <v>0</v>
      </c>
      <c r="K682" s="99">
        <v>561</v>
      </c>
      <c r="L682" s="204" t="s">
        <v>364</v>
      </c>
    </row>
    <row r="683" spans="1:12" ht="63.75">
      <c r="A683" s="97"/>
      <c r="B683" s="72" t="s">
        <v>1374</v>
      </c>
      <c r="C683" s="99"/>
      <c r="D683" s="99"/>
      <c r="E683" s="99"/>
      <c r="F683" s="99"/>
      <c r="G683" s="99"/>
      <c r="H683" s="99"/>
      <c r="I683" s="99"/>
      <c r="J683" s="99"/>
      <c r="K683" s="99"/>
      <c r="L683" s="204"/>
    </row>
    <row r="684" spans="1:12" ht="127.5">
      <c r="A684" s="97" t="s">
        <v>1076</v>
      </c>
      <c r="B684" s="72" t="s">
        <v>953</v>
      </c>
      <c r="C684" s="99">
        <v>4127.3</v>
      </c>
      <c r="D684" s="99">
        <v>0</v>
      </c>
      <c r="E684" s="99">
        <v>0</v>
      </c>
      <c r="F684" s="99">
        <v>0</v>
      </c>
      <c r="G684" s="99">
        <v>0</v>
      </c>
      <c r="H684" s="99">
        <v>0</v>
      </c>
      <c r="I684" s="99">
        <v>4127.3</v>
      </c>
      <c r="J684" s="99">
        <v>0</v>
      </c>
      <c r="K684" s="99">
        <v>0</v>
      </c>
      <c r="L684" s="204" t="s">
        <v>210</v>
      </c>
    </row>
    <row r="685" spans="1:12" ht="63.75">
      <c r="A685" s="97"/>
      <c r="B685" s="72" t="s">
        <v>1126</v>
      </c>
      <c r="C685" s="99"/>
      <c r="D685" s="99"/>
      <c r="E685" s="99"/>
      <c r="F685" s="99"/>
      <c r="G685" s="99"/>
      <c r="H685" s="99"/>
      <c r="I685" s="99"/>
      <c r="J685" s="99"/>
      <c r="K685" s="99"/>
      <c r="L685" s="204"/>
    </row>
    <row r="686" spans="1:12" ht="102">
      <c r="A686" s="97" t="s">
        <v>1077</v>
      </c>
      <c r="B686" s="72" t="s">
        <v>954</v>
      </c>
      <c r="C686" s="99">
        <v>25379</v>
      </c>
      <c r="D686" s="99">
        <v>0</v>
      </c>
      <c r="E686" s="99">
        <v>0</v>
      </c>
      <c r="F686" s="99">
        <v>0</v>
      </c>
      <c r="G686" s="99">
        <v>0</v>
      </c>
      <c r="H686" s="99">
        <v>0</v>
      </c>
      <c r="I686" s="99">
        <v>25379</v>
      </c>
      <c r="J686" s="99">
        <v>0</v>
      </c>
      <c r="K686" s="99">
        <v>0</v>
      </c>
      <c r="L686" s="204" t="s">
        <v>210</v>
      </c>
    </row>
    <row r="687" spans="1:12" ht="127.5">
      <c r="A687" s="97" t="s">
        <v>1078</v>
      </c>
      <c r="B687" s="72" t="s">
        <v>955</v>
      </c>
      <c r="C687" s="99">
        <v>33726.2</v>
      </c>
      <c r="D687" s="99">
        <v>0</v>
      </c>
      <c r="E687" s="99">
        <v>0</v>
      </c>
      <c r="F687" s="99">
        <v>0</v>
      </c>
      <c r="G687" s="99">
        <v>0</v>
      </c>
      <c r="H687" s="99">
        <v>0</v>
      </c>
      <c r="I687" s="99">
        <v>33726.2</v>
      </c>
      <c r="J687" s="99">
        <v>0</v>
      </c>
      <c r="K687" s="99">
        <v>0</v>
      </c>
      <c r="L687" s="204" t="s">
        <v>210</v>
      </c>
    </row>
    <row r="688" spans="1:12" ht="114.75">
      <c r="A688" s="97" t="s">
        <v>1079</v>
      </c>
      <c r="B688" s="72" t="s">
        <v>956</v>
      </c>
      <c r="C688" s="99">
        <v>7116.8</v>
      </c>
      <c r="D688" s="99">
        <v>0</v>
      </c>
      <c r="E688" s="99">
        <v>0</v>
      </c>
      <c r="F688" s="99">
        <v>0</v>
      </c>
      <c r="G688" s="99">
        <v>0</v>
      </c>
      <c r="H688" s="99">
        <v>0</v>
      </c>
      <c r="I688" s="99">
        <v>7116.8</v>
      </c>
      <c r="J688" s="99">
        <v>0</v>
      </c>
      <c r="K688" s="99">
        <v>0</v>
      </c>
      <c r="L688" s="204" t="s">
        <v>210</v>
      </c>
    </row>
    <row r="689" spans="1:12" ht="51">
      <c r="A689" s="97"/>
      <c r="B689" s="72" t="s">
        <v>957</v>
      </c>
      <c r="C689" s="99"/>
      <c r="D689" s="99"/>
      <c r="E689" s="99"/>
      <c r="F689" s="99"/>
      <c r="G689" s="99"/>
      <c r="H689" s="99"/>
      <c r="I689" s="99"/>
      <c r="J689" s="99"/>
      <c r="K689" s="99"/>
      <c r="L689" s="204"/>
    </row>
    <row r="690" spans="1:12" ht="114.75">
      <c r="A690" s="97" t="s">
        <v>1080</v>
      </c>
      <c r="B690" s="72" t="s">
        <v>958</v>
      </c>
      <c r="C690" s="99">
        <v>12968.5</v>
      </c>
      <c r="D690" s="99">
        <v>0</v>
      </c>
      <c r="E690" s="99">
        <v>0</v>
      </c>
      <c r="F690" s="99">
        <v>0</v>
      </c>
      <c r="G690" s="99">
        <v>0</v>
      </c>
      <c r="H690" s="99">
        <v>0</v>
      </c>
      <c r="I690" s="99">
        <v>12968.5</v>
      </c>
      <c r="J690" s="99">
        <v>0</v>
      </c>
      <c r="K690" s="99">
        <v>0</v>
      </c>
      <c r="L690" s="204" t="s">
        <v>210</v>
      </c>
    </row>
    <row r="691" spans="1:12" ht="114.75">
      <c r="A691" s="97" t="s">
        <v>1081</v>
      </c>
      <c r="B691" s="72" t="s">
        <v>959</v>
      </c>
      <c r="C691" s="99">
        <v>7729.3</v>
      </c>
      <c r="D691" s="99">
        <v>0</v>
      </c>
      <c r="E691" s="99">
        <v>0</v>
      </c>
      <c r="F691" s="99">
        <v>0</v>
      </c>
      <c r="G691" s="99">
        <v>0</v>
      </c>
      <c r="H691" s="99">
        <v>0</v>
      </c>
      <c r="I691" s="99">
        <v>7729.3</v>
      </c>
      <c r="J691" s="99">
        <v>0</v>
      </c>
      <c r="K691" s="99">
        <v>0</v>
      </c>
      <c r="L691" s="204" t="s">
        <v>210</v>
      </c>
    </row>
    <row r="692" spans="1:12" ht="15">
      <c r="A692" s="97"/>
      <c r="B692" s="72" t="s">
        <v>960</v>
      </c>
      <c r="C692" s="99">
        <v>2700</v>
      </c>
      <c r="D692" s="99">
        <v>0</v>
      </c>
      <c r="E692" s="99">
        <v>0</v>
      </c>
      <c r="F692" s="99">
        <v>0</v>
      </c>
      <c r="G692" s="99">
        <v>0</v>
      </c>
      <c r="H692" s="99">
        <v>0</v>
      </c>
      <c r="I692" s="99">
        <v>2700</v>
      </c>
      <c r="J692" s="99">
        <v>0</v>
      </c>
      <c r="K692" s="99">
        <v>0</v>
      </c>
      <c r="L692" s="204"/>
    </row>
    <row r="693" spans="1:12" ht="63.75">
      <c r="A693" s="97"/>
      <c r="B693" s="72" t="s">
        <v>1065</v>
      </c>
      <c r="C693" s="99"/>
      <c r="D693" s="99"/>
      <c r="E693" s="99"/>
      <c r="F693" s="99"/>
      <c r="G693" s="99"/>
      <c r="H693" s="99"/>
      <c r="I693" s="99"/>
      <c r="J693" s="99"/>
      <c r="K693" s="99"/>
      <c r="L693" s="204"/>
    </row>
    <row r="694" spans="1:12" ht="127.5">
      <c r="A694" s="97" t="s">
        <v>1516</v>
      </c>
      <c r="B694" s="72" t="s">
        <v>961</v>
      </c>
      <c r="C694" s="99">
        <v>16800</v>
      </c>
      <c r="D694" s="99">
        <v>16757.001</v>
      </c>
      <c r="E694" s="99">
        <v>0</v>
      </c>
      <c r="F694" s="99">
        <v>0</v>
      </c>
      <c r="G694" s="99">
        <v>0</v>
      </c>
      <c r="H694" s="99">
        <v>0</v>
      </c>
      <c r="I694" s="99">
        <v>16800</v>
      </c>
      <c r="J694" s="99">
        <v>16757.001</v>
      </c>
      <c r="K694" s="99">
        <v>16757.001</v>
      </c>
      <c r="L694" s="204" t="s">
        <v>365</v>
      </c>
    </row>
    <row r="695" spans="1:12" ht="344.25">
      <c r="A695" s="97" t="s">
        <v>1517</v>
      </c>
      <c r="B695" s="72" t="s">
        <v>962</v>
      </c>
      <c r="C695" s="99">
        <v>16601.4</v>
      </c>
      <c r="D695" s="99">
        <v>16565.991</v>
      </c>
      <c r="E695" s="99">
        <v>0</v>
      </c>
      <c r="F695" s="99">
        <v>0</v>
      </c>
      <c r="G695" s="99">
        <v>0</v>
      </c>
      <c r="H695" s="99">
        <v>0</v>
      </c>
      <c r="I695" s="99">
        <v>16601.4</v>
      </c>
      <c r="J695" s="99">
        <v>16565.991</v>
      </c>
      <c r="K695" s="99">
        <v>16565.991</v>
      </c>
      <c r="L695" s="204" t="s">
        <v>366</v>
      </c>
    </row>
    <row r="696" spans="1:12" ht="153">
      <c r="A696" s="97" t="s">
        <v>1518</v>
      </c>
      <c r="B696" s="72" t="s">
        <v>963</v>
      </c>
      <c r="C696" s="99">
        <v>8910</v>
      </c>
      <c r="D696" s="99">
        <v>8890.996</v>
      </c>
      <c r="E696" s="99">
        <v>0</v>
      </c>
      <c r="F696" s="99">
        <v>0</v>
      </c>
      <c r="G696" s="99">
        <v>0</v>
      </c>
      <c r="H696" s="99">
        <v>0</v>
      </c>
      <c r="I696" s="99">
        <v>8910</v>
      </c>
      <c r="J696" s="99">
        <v>8890.996</v>
      </c>
      <c r="K696" s="99">
        <v>8890.996</v>
      </c>
      <c r="L696" s="204" t="s">
        <v>366</v>
      </c>
    </row>
    <row r="697" spans="1:12" ht="165.75">
      <c r="A697" s="97" t="s">
        <v>1519</v>
      </c>
      <c r="B697" s="72" t="s">
        <v>964</v>
      </c>
      <c r="C697" s="99">
        <v>7680.6</v>
      </c>
      <c r="D697" s="99">
        <v>7664.218</v>
      </c>
      <c r="E697" s="99">
        <v>0</v>
      </c>
      <c r="F697" s="99">
        <v>0</v>
      </c>
      <c r="G697" s="99">
        <v>0</v>
      </c>
      <c r="H697" s="99">
        <v>0</v>
      </c>
      <c r="I697" s="99">
        <v>7680.6</v>
      </c>
      <c r="J697" s="99">
        <v>7664.218</v>
      </c>
      <c r="K697" s="99">
        <v>7664.218</v>
      </c>
      <c r="L697" s="204" t="s">
        <v>366</v>
      </c>
    </row>
    <row r="698" spans="1:12" ht="127.5">
      <c r="A698" s="97" t="s">
        <v>1520</v>
      </c>
      <c r="B698" s="72" t="s">
        <v>965</v>
      </c>
      <c r="C698" s="99">
        <v>9454.5</v>
      </c>
      <c r="D698" s="99">
        <v>9434.335</v>
      </c>
      <c r="E698" s="99">
        <v>0</v>
      </c>
      <c r="F698" s="99">
        <v>0</v>
      </c>
      <c r="G698" s="99">
        <v>0</v>
      </c>
      <c r="H698" s="99">
        <v>0</v>
      </c>
      <c r="I698" s="99">
        <v>9454.5</v>
      </c>
      <c r="J698" s="99">
        <v>9434.335</v>
      </c>
      <c r="K698" s="99">
        <v>9434.335</v>
      </c>
      <c r="L698" s="204" t="s">
        <v>366</v>
      </c>
    </row>
    <row r="699" spans="1:12" ht="153">
      <c r="A699" s="97" t="s">
        <v>1521</v>
      </c>
      <c r="B699" s="72" t="s">
        <v>966</v>
      </c>
      <c r="C699" s="99">
        <v>10273.5</v>
      </c>
      <c r="D699" s="99">
        <v>10251.588</v>
      </c>
      <c r="E699" s="99">
        <v>0</v>
      </c>
      <c r="F699" s="99">
        <v>0</v>
      </c>
      <c r="G699" s="99">
        <v>0</v>
      </c>
      <c r="H699" s="99">
        <v>0</v>
      </c>
      <c r="I699" s="99">
        <v>10273.5</v>
      </c>
      <c r="J699" s="99">
        <v>10251.588</v>
      </c>
      <c r="K699" s="99">
        <v>10251.588</v>
      </c>
      <c r="L699" s="204" t="s">
        <v>366</v>
      </c>
    </row>
    <row r="700" spans="1:12" ht="127.5">
      <c r="A700" s="97" t="s">
        <v>1522</v>
      </c>
      <c r="B700" s="72" t="s">
        <v>967</v>
      </c>
      <c r="C700" s="99">
        <v>4320</v>
      </c>
      <c r="D700" s="99">
        <v>4310.786</v>
      </c>
      <c r="E700" s="99">
        <v>0</v>
      </c>
      <c r="F700" s="99">
        <v>0</v>
      </c>
      <c r="G700" s="99">
        <v>0</v>
      </c>
      <c r="H700" s="99">
        <v>0</v>
      </c>
      <c r="I700" s="99">
        <v>4320</v>
      </c>
      <c r="J700" s="99">
        <v>4310.786</v>
      </c>
      <c r="K700" s="99">
        <v>4310.786</v>
      </c>
      <c r="L700" s="204" t="s">
        <v>366</v>
      </c>
    </row>
    <row r="701" spans="1:12" ht="114.75">
      <c r="A701" s="97" t="s">
        <v>1523</v>
      </c>
      <c r="B701" s="72" t="s">
        <v>968</v>
      </c>
      <c r="C701" s="99">
        <v>2070</v>
      </c>
      <c r="D701" s="99">
        <v>2065.585</v>
      </c>
      <c r="E701" s="99">
        <v>0</v>
      </c>
      <c r="F701" s="99">
        <v>0</v>
      </c>
      <c r="G701" s="99">
        <v>0</v>
      </c>
      <c r="H701" s="99">
        <v>0</v>
      </c>
      <c r="I701" s="99">
        <v>2070</v>
      </c>
      <c r="J701" s="99">
        <v>2065.585</v>
      </c>
      <c r="K701" s="99">
        <v>2065.585</v>
      </c>
      <c r="L701" s="204" t="s">
        <v>366</v>
      </c>
    </row>
    <row r="702" spans="1:12" ht="76.5">
      <c r="A702" s="97" t="s">
        <v>1524</v>
      </c>
      <c r="B702" s="72" t="s">
        <v>969</v>
      </c>
      <c r="C702" s="99">
        <v>847.4</v>
      </c>
      <c r="D702" s="99">
        <v>0</v>
      </c>
      <c r="E702" s="99">
        <v>0</v>
      </c>
      <c r="F702" s="99">
        <v>0</v>
      </c>
      <c r="G702" s="99">
        <v>0</v>
      </c>
      <c r="H702" s="99">
        <v>0</v>
      </c>
      <c r="I702" s="99">
        <v>847.4</v>
      </c>
      <c r="J702" s="99">
        <v>0</v>
      </c>
      <c r="K702" s="99">
        <v>0</v>
      </c>
      <c r="L702" s="204" t="s">
        <v>210</v>
      </c>
    </row>
    <row r="703" spans="1:12" ht="89.25">
      <c r="A703" s="97" t="s">
        <v>1526</v>
      </c>
      <c r="B703" s="72" t="s">
        <v>970</v>
      </c>
      <c r="C703" s="99">
        <v>9038.4</v>
      </c>
      <c r="D703" s="99">
        <v>0</v>
      </c>
      <c r="E703" s="99">
        <v>0</v>
      </c>
      <c r="F703" s="99">
        <v>0</v>
      </c>
      <c r="G703" s="99">
        <v>0</v>
      </c>
      <c r="H703" s="99">
        <v>0</v>
      </c>
      <c r="I703" s="99">
        <v>9038.4</v>
      </c>
      <c r="J703" s="99">
        <v>0</v>
      </c>
      <c r="K703" s="99">
        <v>0</v>
      </c>
      <c r="L703" s="204" t="s">
        <v>210</v>
      </c>
    </row>
    <row r="704" spans="1:12" ht="76.5">
      <c r="A704" s="97" t="s">
        <v>1528</v>
      </c>
      <c r="B704" s="72" t="s">
        <v>971</v>
      </c>
      <c r="C704" s="99">
        <v>2582.4</v>
      </c>
      <c r="D704" s="99">
        <v>0</v>
      </c>
      <c r="E704" s="99">
        <v>0</v>
      </c>
      <c r="F704" s="99">
        <v>0</v>
      </c>
      <c r="G704" s="99">
        <v>0</v>
      </c>
      <c r="H704" s="99">
        <v>0</v>
      </c>
      <c r="I704" s="99">
        <v>2582.4</v>
      </c>
      <c r="J704" s="99">
        <v>0</v>
      </c>
      <c r="K704" s="99">
        <v>0</v>
      </c>
      <c r="L704" s="204" t="s">
        <v>210</v>
      </c>
    </row>
    <row r="705" spans="1:12" ht="63.75">
      <c r="A705" s="97" t="s">
        <v>1530</v>
      </c>
      <c r="B705" s="72" t="s">
        <v>972</v>
      </c>
      <c r="C705" s="99">
        <v>4553.2</v>
      </c>
      <c r="D705" s="99">
        <v>0</v>
      </c>
      <c r="E705" s="99">
        <v>0</v>
      </c>
      <c r="F705" s="99">
        <v>0</v>
      </c>
      <c r="G705" s="99">
        <v>0</v>
      </c>
      <c r="H705" s="99">
        <v>0</v>
      </c>
      <c r="I705" s="99">
        <v>4553.2</v>
      </c>
      <c r="J705" s="99">
        <v>0</v>
      </c>
      <c r="K705" s="99">
        <v>0</v>
      </c>
      <c r="L705" s="204" t="s">
        <v>210</v>
      </c>
    </row>
    <row r="706" spans="1:12" ht="76.5">
      <c r="A706" s="97" t="s">
        <v>1532</v>
      </c>
      <c r="B706" s="72" t="s">
        <v>973</v>
      </c>
      <c r="C706" s="99">
        <v>4553.2</v>
      </c>
      <c r="D706" s="99">
        <v>0</v>
      </c>
      <c r="E706" s="99">
        <v>0</v>
      </c>
      <c r="F706" s="99">
        <v>0</v>
      </c>
      <c r="G706" s="99">
        <v>0</v>
      </c>
      <c r="H706" s="99">
        <v>0</v>
      </c>
      <c r="I706" s="99">
        <v>4553.2</v>
      </c>
      <c r="J706" s="99">
        <v>0</v>
      </c>
      <c r="K706" s="99">
        <v>0</v>
      </c>
      <c r="L706" s="204" t="s">
        <v>210</v>
      </c>
    </row>
    <row r="707" spans="1:12" ht="76.5">
      <c r="A707" s="97" t="s">
        <v>1534</v>
      </c>
      <c r="B707" s="72" t="s">
        <v>974</v>
      </c>
      <c r="C707" s="99">
        <v>4775</v>
      </c>
      <c r="D707" s="99">
        <v>0</v>
      </c>
      <c r="E707" s="99">
        <v>0</v>
      </c>
      <c r="F707" s="99">
        <v>0</v>
      </c>
      <c r="G707" s="99">
        <v>0</v>
      </c>
      <c r="H707" s="99">
        <v>0</v>
      </c>
      <c r="I707" s="99">
        <v>4775</v>
      </c>
      <c r="J707" s="99">
        <v>0</v>
      </c>
      <c r="K707" s="99">
        <v>0</v>
      </c>
      <c r="L707" s="204" t="s">
        <v>210</v>
      </c>
    </row>
    <row r="708" spans="1:12" ht="63.75">
      <c r="A708" s="97"/>
      <c r="B708" s="72" t="s">
        <v>975</v>
      </c>
      <c r="C708" s="99"/>
      <c r="D708" s="99"/>
      <c r="E708" s="99"/>
      <c r="F708" s="99"/>
      <c r="G708" s="99"/>
      <c r="H708" s="99"/>
      <c r="I708" s="99"/>
      <c r="J708" s="99"/>
      <c r="K708" s="99"/>
      <c r="L708" s="204"/>
    </row>
    <row r="709" spans="1:12" ht="102">
      <c r="A709" s="97" t="s">
        <v>1536</v>
      </c>
      <c r="B709" s="72" t="s">
        <v>976</v>
      </c>
      <c r="C709" s="99">
        <v>1821.6</v>
      </c>
      <c r="D709" s="99">
        <v>0</v>
      </c>
      <c r="E709" s="99">
        <v>0</v>
      </c>
      <c r="F709" s="99">
        <v>0</v>
      </c>
      <c r="G709" s="99">
        <v>0</v>
      </c>
      <c r="H709" s="99">
        <v>0</v>
      </c>
      <c r="I709" s="99">
        <v>1821.6</v>
      </c>
      <c r="J709" s="99">
        <v>0</v>
      </c>
      <c r="K709" s="99">
        <v>0</v>
      </c>
      <c r="L709" s="204" t="s">
        <v>210</v>
      </c>
    </row>
    <row r="710" spans="1:12" ht="102">
      <c r="A710" s="97" t="s">
        <v>1539</v>
      </c>
      <c r="B710" s="72" t="s">
        <v>977</v>
      </c>
      <c r="C710" s="99">
        <v>2680.2</v>
      </c>
      <c r="D710" s="99">
        <v>0</v>
      </c>
      <c r="E710" s="99">
        <v>0</v>
      </c>
      <c r="F710" s="99">
        <v>0</v>
      </c>
      <c r="G710" s="99">
        <v>0</v>
      </c>
      <c r="H710" s="99">
        <v>0</v>
      </c>
      <c r="I710" s="99">
        <v>2680.2</v>
      </c>
      <c r="J710" s="99">
        <v>0</v>
      </c>
      <c r="K710" s="99">
        <v>0</v>
      </c>
      <c r="L710" s="204" t="s">
        <v>210</v>
      </c>
    </row>
    <row r="711" spans="1:12" ht="114.75">
      <c r="A711" s="97" t="s">
        <v>1541</v>
      </c>
      <c r="B711" s="72" t="s">
        <v>978</v>
      </c>
      <c r="C711" s="99">
        <v>2206.8</v>
      </c>
      <c r="D711" s="99">
        <v>0</v>
      </c>
      <c r="E711" s="99">
        <v>0</v>
      </c>
      <c r="F711" s="99">
        <v>0</v>
      </c>
      <c r="G711" s="99">
        <v>0</v>
      </c>
      <c r="H711" s="99">
        <v>0</v>
      </c>
      <c r="I711" s="99">
        <v>2206.8</v>
      </c>
      <c r="J711" s="99">
        <v>0</v>
      </c>
      <c r="K711" s="99">
        <v>0</v>
      </c>
      <c r="L711" s="204" t="s">
        <v>210</v>
      </c>
    </row>
    <row r="712" spans="1:12" ht="63.75">
      <c r="A712" s="97" t="s">
        <v>1542</v>
      </c>
      <c r="B712" s="72" t="s">
        <v>979</v>
      </c>
      <c r="C712" s="99">
        <v>6000</v>
      </c>
      <c r="D712" s="99">
        <v>0</v>
      </c>
      <c r="E712" s="99">
        <v>0</v>
      </c>
      <c r="F712" s="99">
        <v>0</v>
      </c>
      <c r="G712" s="99">
        <v>0</v>
      </c>
      <c r="H712" s="99">
        <v>0</v>
      </c>
      <c r="I712" s="99">
        <v>6000</v>
      </c>
      <c r="J712" s="99">
        <v>0</v>
      </c>
      <c r="K712" s="99">
        <v>0</v>
      </c>
      <c r="L712" s="204" t="s">
        <v>210</v>
      </c>
    </row>
    <row r="713" spans="1:12" ht="63.75">
      <c r="A713" s="97" t="s">
        <v>1543</v>
      </c>
      <c r="B713" s="72" t="s">
        <v>980</v>
      </c>
      <c r="C713" s="99">
        <v>6000</v>
      </c>
      <c r="D713" s="99">
        <v>0</v>
      </c>
      <c r="E713" s="99">
        <v>0</v>
      </c>
      <c r="F713" s="99">
        <v>0</v>
      </c>
      <c r="G713" s="99">
        <v>0</v>
      </c>
      <c r="H713" s="99">
        <v>0</v>
      </c>
      <c r="I713" s="99">
        <v>6000</v>
      </c>
      <c r="J713" s="99">
        <v>0</v>
      </c>
      <c r="K713" s="99">
        <v>0</v>
      </c>
      <c r="L713" s="204" t="s">
        <v>210</v>
      </c>
    </row>
    <row r="714" spans="1:12" ht="63.75">
      <c r="A714" s="97" t="s">
        <v>1544</v>
      </c>
      <c r="B714" s="72" t="s">
        <v>981</v>
      </c>
      <c r="C714" s="99">
        <v>3100</v>
      </c>
      <c r="D714" s="99">
        <v>0</v>
      </c>
      <c r="E714" s="99">
        <v>0</v>
      </c>
      <c r="F714" s="99">
        <v>0</v>
      </c>
      <c r="G714" s="99">
        <v>0</v>
      </c>
      <c r="H714" s="99">
        <v>0</v>
      </c>
      <c r="I714" s="99">
        <v>3100</v>
      </c>
      <c r="J714" s="99">
        <v>0</v>
      </c>
      <c r="K714" s="99">
        <v>0</v>
      </c>
      <c r="L714" s="204" t="s">
        <v>210</v>
      </c>
    </row>
    <row r="715" spans="1:12" ht="63.75">
      <c r="A715" s="97"/>
      <c r="B715" s="72" t="s">
        <v>1553</v>
      </c>
      <c r="C715" s="99"/>
      <c r="D715" s="99"/>
      <c r="E715" s="99"/>
      <c r="F715" s="99"/>
      <c r="G715" s="99"/>
      <c r="H715" s="99"/>
      <c r="I715" s="99"/>
      <c r="J715" s="99"/>
      <c r="K715" s="99"/>
      <c r="L715" s="204"/>
    </row>
    <row r="716" spans="1:12" ht="102">
      <c r="A716" s="97" t="s">
        <v>1545</v>
      </c>
      <c r="B716" s="72" t="s">
        <v>982</v>
      </c>
      <c r="C716" s="99">
        <v>1024.1</v>
      </c>
      <c r="D716" s="99">
        <v>203.563</v>
      </c>
      <c r="E716" s="99">
        <v>0</v>
      </c>
      <c r="F716" s="99">
        <v>0</v>
      </c>
      <c r="G716" s="99">
        <v>0</v>
      </c>
      <c r="H716" s="99">
        <v>0</v>
      </c>
      <c r="I716" s="99">
        <v>1024.1</v>
      </c>
      <c r="J716" s="99">
        <v>203.563</v>
      </c>
      <c r="K716" s="99">
        <v>203.563</v>
      </c>
      <c r="L716" s="204" t="s">
        <v>367</v>
      </c>
    </row>
    <row r="717" spans="1:12" ht="102">
      <c r="A717" s="97" t="s">
        <v>1546</v>
      </c>
      <c r="B717" s="72" t="s">
        <v>983</v>
      </c>
      <c r="C717" s="99">
        <v>1065.2</v>
      </c>
      <c r="D717" s="99">
        <v>468.308</v>
      </c>
      <c r="E717" s="99">
        <v>0</v>
      </c>
      <c r="F717" s="99">
        <v>0</v>
      </c>
      <c r="G717" s="99">
        <v>0</v>
      </c>
      <c r="H717" s="99">
        <v>0</v>
      </c>
      <c r="I717" s="99">
        <v>1065.2</v>
      </c>
      <c r="J717" s="99">
        <v>468.308</v>
      </c>
      <c r="K717" s="99">
        <v>468.308</v>
      </c>
      <c r="L717" s="204" t="s">
        <v>1150</v>
      </c>
    </row>
    <row r="718" spans="1:12" ht="102">
      <c r="A718" s="97" t="s">
        <v>1547</v>
      </c>
      <c r="B718" s="72" t="s">
        <v>984</v>
      </c>
      <c r="C718" s="99">
        <v>1734</v>
      </c>
      <c r="D718" s="99">
        <v>448</v>
      </c>
      <c r="E718" s="99">
        <v>0</v>
      </c>
      <c r="F718" s="99">
        <v>0</v>
      </c>
      <c r="G718" s="99">
        <v>0</v>
      </c>
      <c r="H718" s="99">
        <v>0</v>
      </c>
      <c r="I718" s="99">
        <v>1734</v>
      </c>
      <c r="J718" s="99">
        <v>448</v>
      </c>
      <c r="K718" s="99">
        <v>448</v>
      </c>
      <c r="L718" s="204" t="s">
        <v>1150</v>
      </c>
    </row>
    <row r="719" spans="1:12" ht="114.75">
      <c r="A719" s="97" t="s">
        <v>1548</v>
      </c>
      <c r="B719" s="72" t="s">
        <v>985</v>
      </c>
      <c r="C719" s="99">
        <v>2213.4</v>
      </c>
      <c r="D719" s="99">
        <v>0</v>
      </c>
      <c r="E719" s="99">
        <v>0</v>
      </c>
      <c r="F719" s="99">
        <v>0</v>
      </c>
      <c r="G719" s="99">
        <v>0</v>
      </c>
      <c r="H719" s="99">
        <v>0</v>
      </c>
      <c r="I719" s="99">
        <v>2213.4</v>
      </c>
      <c r="J719" s="99">
        <v>0</v>
      </c>
      <c r="K719" s="99">
        <v>0</v>
      </c>
      <c r="L719" s="204" t="s">
        <v>1150</v>
      </c>
    </row>
    <row r="720" spans="1:12" ht="114.75">
      <c r="A720" s="97" t="s">
        <v>1549</v>
      </c>
      <c r="B720" s="72" t="s">
        <v>986</v>
      </c>
      <c r="C720" s="99">
        <v>1407.6</v>
      </c>
      <c r="D720" s="99">
        <v>247.5</v>
      </c>
      <c r="E720" s="99">
        <v>0</v>
      </c>
      <c r="F720" s="99">
        <v>0</v>
      </c>
      <c r="G720" s="99">
        <v>0</v>
      </c>
      <c r="H720" s="99">
        <v>0</v>
      </c>
      <c r="I720" s="99">
        <v>1407.6</v>
      </c>
      <c r="J720" s="99">
        <v>247.5</v>
      </c>
      <c r="K720" s="99">
        <v>247.5</v>
      </c>
      <c r="L720" s="204" t="s">
        <v>1150</v>
      </c>
    </row>
    <row r="721" spans="1:12" ht="127.5">
      <c r="A721" s="97" t="s">
        <v>1550</v>
      </c>
      <c r="B721" s="72" t="s">
        <v>987</v>
      </c>
      <c r="C721" s="99">
        <v>3169.7</v>
      </c>
      <c r="D721" s="99">
        <v>0</v>
      </c>
      <c r="E721" s="99">
        <v>0</v>
      </c>
      <c r="F721" s="99">
        <v>0</v>
      </c>
      <c r="G721" s="99">
        <v>0</v>
      </c>
      <c r="H721" s="99">
        <v>0</v>
      </c>
      <c r="I721" s="99">
        <v>3169.7</v>
      </c>
      <c r="J721" s="99">
        <v>0</v>
      </c>
      <c r="K721" s="99">
        <v>0</v>
      </c>
      <c r="L721" s="204" t="s">
        <v>1150</v>
      </c>
    </row>
    <row r="722" spans="1:12" ht="114.75">
      <c r="A722" s="97" t="s">
        <v>1551</v>
      </c>
      <c r="B722" s="72" t="s">
        <v>988</v>
      </c>
      <c r="C722" s="99">
        <v>1626.9</v>
      </c>
      <c r="D722" s="99">
        <v>246.325</v>
      </c>
      <c r="E722" s="99">
        <v>0</v>
      </c>
      <c r="F722" s="99">
        <v>0</v>
      </c>
      <c r="G722" s="99">
        <v>0</v>
      </c>
      <c r="H722" s="99">
        <v>0</v>
      </c>
      <c r="I722" s="99">
        <v>1626.9</v>
      </c>
      <c r="J722" s="99">
        <v>246.325</v>
      </c>
      <c r="K722" s="99">
        <v>246.325</v>
      </c>
      <c r="L722" s="204" t="s">
        <v>1150</v>
      </c>
    </row>
    <row r="723" spans="1:12" ht="114.75">
      <c r="A723" s="97" t="s">
        <v>1552</v>
      </c>
      <c r="B723" s="72" t="s">
        <v>989</v>
      </c>
      <c r="C723" s="99">
        <v>1917.6</v>
      </c>
      <c r="D723" s="99">
        <v>613.813</v>
      </c>
      <c r="E723" s="99">
        <v>0</v>
      </c>
      <c r="F723" s="99">
        <v>0</v>
      </c>
      <c r="G723" s="99">
        <v>0</v>
      </c>
      <c r="H723" s="99">
        <v>0</v>
      </c>
      <c r="I723" s="99">
        <v>1917.6</v>
      </c>
      <c r="J723" s="99">
        <v>613.813</v>
      </c>
      <c r="K723" s="99">
        <v>613.813</v>
      </c>
      <c r="L723" s="204" t="s">
        <v>1150</v>
      </c>
    </row>
    <row r="724" spans="1:12" ht="114.75">
      <c r="A724" s="97" t="s">
        <v>1554</v>
      </c>
      <c r="B724" s="72" t="s">
        <v>990</v>
      </c>
      <c r="C724" s="99">
        <v>3236</v>
      </c>
      <c r="D724" s="99">
        <v>0</v>
      </c>
      <c r="E724" s="99">
        <v>0</v>
      </c>
      <c r="F724" s="99">
        <v>0</v>
      </c>
      <c r="G724" s="99">
        <v>0</v>
      </c>
      <c r="H724" s="99">
        <v>0</v>
      </c>
      <c r="I724" s="99">
        <v>3236</v>
      </c>
      <c r="J724" s="99">
        <v>0</v>
      </c>
      <c r="K724" s="99">
        <v>0</v>
      </c>
      <c r="L724" s="204" t="s">
        <v>210</v>
      </c>
    </row>
    <row r="725" spans="1:12" ht="127.5">
      <c r="A725" s="97" t="s">
        <v>1556</v>
      </c>
      <c r="B725" s="72" t="s">
        <v>991</v>
      </c>
      <c r="C725" s="99">
        <v>4210.1</v>
      </c>
      <c r="D725" s="99">
        <v>402.439</v>
      </c>
      <c r="E725" s="99">
        <v>0</v>
      </c>
      <c r="F725" s="99">
        <v>0</v>
      </c>
      <c r="G725" s="99">
        <v>0</v>
      </c>
      <c r="H725" s="99">
        <v>0</v>
      </c>
      <c r="I725" s="99">
        <v>4210.1</v>
      </c>
      <c r="J725" s="99">
        <v>402.439</v>
      </c>
      <c r="K725" s="99">
        <v>402.439</v>
      </c>
      <c r="L725" s="204" t="s">
        <v>1150</v>
      </c>
    </row>
    <row r="726" spans="1:12" ht="114.75">
      <c r="A726" s="97" t="s">
        <v>1558</v>
      </c>
      <c r="B726" s="72" t="s">
        <v>992</v>
      </c>
      <c r="C726" s="99">
        <v>2000</v>
      </c>
      <c r="D726" s="99">
        <v>0</v>
      </c>
      <c r="E726" s="99">
        <v>0</v>
      </c>
      <c r="F726" s="99">
        <v>0</v>
      </c>
      <c r="G726" s="99">
        <v>0</v>
      </c>
      <c r="H726" s="99">
        <v>0</v>
      </c>
      <c r="I726" s="99">
        <v>2000</v>
      </c>
      <c r="J726" s="99">
        <v>0</v>
      </c>
      <c r="K726" s="99">
        <v>0</v>
      </c>
      <c r="L726" s="204" t="s">
        <v>210</v>
      </c>
    </row>
    <row r="727" spans="1:12" ht="89.25">
      <c r="A727" s="97" t="s">
        <v>1560</v>
      </c>
      <c r="B727" s="72" t="s">
        <v>993</v>
      </c>
      <c r="C727" s="99">
        <v>600</v>
      </c>
      <c r="D727" s="99">
        <v>0</v>
      </c>
      <c r="E727" s="99">
        <v>0</v>
      </c>
      <c r="F727" s="99">
        <v>0</v>
      </c>
      <c r="G727" s="99">
        <v>0</v>
      </c>
      <c r="H727" s="99">
        <v>0</v>
      </c>
      <c r="I727" s="99">
        <v>600</v>
      </c>
      <c r="J727" s="99">
        <v>0</v>
      </c>
      <c r="K727" s="99">
        <v>0</v>
      </c>
      <c r="L727" s="204" t="s">
        <v>210</v>
      </c>
    </row>
    <row r="728" spans="1:12" ht="127.5">
      <c r="A728" s="97" t="s">
        <v>1562</v>
      </c>
      <c r="B728" s="72" t="s">
        <v>994</v>
      </c>
      <c r="C728" s="99">
        <v>3200</v>
      </c>
      <c r="D728" s="99">
        <v>0</v>
      </c>
      <c r="E728" s="99">
        <v>0</v>
      </c>
      <c r="F728" s="99">
        <v>0</v>
      </c>
      <c r="G728" s="99">
        <v>0</v>
      </c>
      <c r="H728" s="99">
        <v>0</v>
      </c>
      <c r="I728" s="99">
        <v>3200</v>
      </c>
      <c r="J728" s="99">
        <v>0</v>
      </c>
      <c r="K728" s="99">
        <v>0</v>
      </c>
      <c r="L728" s="204" t="s">
        <v>210</v>
      </c>
    </row>
    <row r="729" spans="1:12" ht="63.75">
      <c r="A729" s="97" t="s">
        <v>1564</v>
      </c>
      <c r="B729" s="72" t="s">
        <v>995</v>
      </c>
      <c r="C729" s="99">
        <v>700</v>
      </c>
      <c r="D729" s="99">
        <v>0</v>
      </c>
      <c r="E729" s="99">
        <v>0</v>
      </c>
      <c r="F729" s="99">
        <v>0</v>
      </c>
      <c r="G729" s="99">
        <v>0</v>
      </c>
      <c r="H729" s="99">
        <v>0</v>
      </c>
      <c r="I729" s="99">
        <v>700</v>
      </c>
      <c r="J729" s="99">
        <v>0</v>
      </c>
      <c r="K729" s="99">
        <v>0</v>
      </c>
      <c r="L729" s="204" t="s">
        <v>210</v>
      </c>
    </row>
    <row r="730" spans="1:12" ht="63.75">
      <c r="A730" s="97" t="s">
        <v>1565</v>
      </c>
      <c r="B730" s="72" t="s">
        <v>996</v>
      </c>
      <c r="C730" s="99">
        <v>1100</v>
      </c>
      <c r="D730" s="99">
        <v>0</v>
      </c>
      <c r="E730" s="99">
        <v>0</v>
      </c>
      <c r="F730" s="99">
        <v>0</v>
      </c>
      <c r="G730" s="99">
        <v>0</v>
      </c>
      <c r="H730" s="99">
        <v>0</v>
      </c>
      <c r="I730" s="99">
        <v>1100</v>
      </c>
      <c r="J730" s="99">
        <v>0</v>
      </c>
      <c r="K730" s="99">
        <v>0</v>
      </c>
      <c r="L730" s="204" t="s">
        <v>210</v>
      </c>
    </row>
    <row r="731" spans="1:12" ht="102">
      <c r="A731" s="97" t="s">
        <v>1568</v>
      </c>
      <c r="B731" s="72" t="s">
        <v>997</v>
      </c>
      <c r="C731" s="99">
        <v>3500</v>
      </c>
      <c r="D731" s="99">
        <v>0</v>
      </c>
      <c r="E731" s="99">
        <v>0</v>
      </c>
      <c r="F731" s="99">
        <v>0</v>
      </c>
      <c r="G731" s="99">
        <v>0</v>
      </c>
      <c r="H731" s="99">
        <v>0</v>
      </c>
      <c r="I731" s="99">
        <v>3500</v>
      </c>
      <c r="J731" s="99">
        <v>0</v>
      </c>
      <c r="K731" s="99">
        <v>0</v>
      </c>
      <c r="L731" s="204" t="s">
        <v>210</v>
      </c>
    </row>
    <row r="732" spans="1:12" ht="89.25">
      <c r="A732" s="97" t="s">
        <v>1570</v>
      </c>
      <c r="B732" s="72" t="s">
        <v>998</v>
      </c>
      <c r="C732" s="99">
        <v>400</v>
      </c>
      <c r="D732" s="99">
        <v>0</v>
      </c>
      <c r="E732" s="99">
        <v>0</v>
      </c>
      <c r="F732" s="99">
        <v>0</v>
      </c>
      <c r="G732" s="99">
        <v>0</v>
      </c>
      <c r="H732" s="99">
        <v>0</v>
      </c>
      <c r="I732" s="99">
        <v>400</v>
      </c>
      <c r="J732" s="99">
        <v>0</v>
      </c>
      <c r="K732" s="99">
        <v>0</v>
      </c>
      <c r="L732" s="204" t="s">
        <v>210</v>
      </c>
    </row>
    <row r="733" spans="1:12" ht="89.25">
      <c r="A733" s="97" t="s">
        <v>1571</v>
      </c>
      <c r="B733" s="72" t="s">
        <v>999</v>
      </c>
      <c r="C733" s="99">
        <v>610</v>
      </c>
      <c r="D733" s="99">
        <v>0</v>
      </c>
      <c r="E733" s="99">
        <v>0</v>
      </c>
      <c r="F733" s="99">
        <v>0</v>
      </c>
      <c r="G733" s="99">
        <v>0</v>
      </c>
      <c r="H733" s="99">
        <v>0</v>
      </c>
      <c r="I733" s="99">
        <v>610</v>
      </c>
      <c r="J733" s="99">
        <v>0</v>
      </c>
      <c r="K733" s="99">
        <v>0</v>
      </c>
      <c r="L733" s="204" t="s">
        <v>210</v>
      </c>
    </row>
    <row r="734" spans="1:12" ht="102">
      <c r="A734" s="97" t="s">
        <v>1573</v>
      </c>
      <c r="B734" s="72" t="s">
        <v>1000</v>
      </c>
      <c r="C734" s="99">
        <v>3500</v>
      </c>
      <c r="D734" s="99">
        <v>0</v>
      </c>
      <c r="E734" s="99">
        <v>0</v>
      </c>
      <c r="F734" s="99">
        <v>0</v>
      </c>
      <c r="G734" s="99">
        <v>0</v>
      </c>
      <c r="H734" s="99">
        <v>0</v>
      </c>
      <c r="I734" s="99">
        <v>3500</v>
      </c>
      <c r="J734" s="99">
        <v>0</v>
      </c>
      <c r="K734" s="99">
        <v>0</v>
      </c>
      <c r="L734" s="204" t="s">
        <v>210</v>
      </c>
    </row>
    <row r="735" spans="1:12" ht="63.75">
      <c r="A735" s="97" t="s">
        <v>1574</v>
      </c>
      <c r="B735" s="72" t="s">
        <v>1001</v>
      </c>
      <c r="C735" s="99">
        <v>800</v>
      </c>
      <c r="D735" s="99">
        <v>0</v>
      </c>
      <c r="E735" s="99">
        <v>0</v>
      </c>
      <c r="F735" s="99">
        <v>0</v>
      </c>
      <c r="G735" s="99">
        <v>0</v>
      </c>
      <c r="H735" s="99">
        <v>0</v>
      </c>
      <c r="I735" s="99">
        <v>800</v>
      </c>
      <c r="J735" s="99">
        <v>0</v>
      </c>
      <c r="K735" s="99">
        <v>0</v>
      </c>
      <c r="L735" s="204" t="s">
        <v>210</v>
      </c>
    </row>
    <row r="736" spans="1:12" ht="63.75">
      <c r="A736" s="97" t="s">
        <v>1575</v>
      </c>
      <c r="B736" s="72" t="s">
        <v>1002</v>
      </c>
      <c r="C736" s="99">
        <v>1700</v>
      </c>
      <c r="D736" s="99">
        <v>0</v>
      </c>
      <c r="E736" s="99">
        <v>0</v>
      </c>
      <c r="F736" s="99">
        <v>0</v>
      </c>
      <c r="G736" s="99">
        <v>0</v>
      </c>
      <c r="H736" s="99">
        <v>0</v>
      </c>
      <c r="I736" s="99">
        <v>1700</v>
      </c>
      <c r="J736" s="99">
        <v>0</v>
      </c>
      <c r="K736" s="99">
        <v>0</v>
      </c>
      <c r="L736" s="204" t="s">
        <v>210</v>
      </c>
    </row>
    <row r="737" spans="1:12" ht="63.75">
      <c r="A737" s="97" t="s">
        <v>1576</v>
      </c>
      <c r="B737" s="72" t="s">
        <v>1003</v>
      </c>
      <c r="C737" s="99">
        <v>4297.5</v>
      </c>
      <c r="D737" s="99">
        <v>0</v>
      </c>
      <c r="E737" s="99">
        <v>0</v>
      </c>
      <c r="F737" s="99">
        <v>0</v>
      </c>
      <c r="G737" s="99">
        <v>0</v>
      </c>
      <c r="H737" s="99">
        <v>0</v>
      </c>
      <c r="I737" s="99">
        <v>4297.5</v>
      </c>
      <c r="J737" s="99">
        <v>0</v>
      </c>
      <c r="K737" s="99">
        <v>0</v>
      </c>
      <c r="L737" s="204" t="s">
        <v>210</v>
      </c>
    </row>
    <row r="738" spans="1:12" ht="63.75">
      <c r="A738" s="97"/>
      <c r="B738" s="72" t="s">
        <v>1004</v>
      </c>
      <c r="C738" s="99"/>
      <c r="D738" s="99"/>
      <c r="E738" s="99"/>
      <c r="F738" s="99"/>
      <c r="G738" s="99"/>
      <c r="H738" s="99"/>
      <c r="I738" s="99"/>
      <c r="J738" s="99"/>
      <c r="K738" s="99"/>
      <c r="L738" s="204"/>
    </row>
    <row r="739" spans="1:12" ht="76.5">
      <c r="A739" s="97" t="s">
        <v>1577</v>
      </c>
      <c r="B739" s="72" t="s">
        <v>1005</v>
      </c>
      <c r="C739" s="99">
        <v>4004</v>
      </c>
      <c r="D739" s="99">
        <v>0</v>
      </c>
      <c r="E739" s="99">
        <v>0</v>
      </c>
      <c r="F739" s="99">
        <v>0</v>
      </c>
      <c r="G739" s="99">
        <v>0</v>
      </c>
      <c r="H739" s="99">
        <v>0</v>
      </c>
      <c r="I739" s="99">
        <v>4004</v>
      </c>
      <c r="J739" s="99">
        <v>0</v>
      </c>
      <c r="K739" s="99">
        <v>0</v>
      </c>
      <c r="L739" s="204" t="s">
        <v>210</v>
      </c>
    </row>
    <row r="740" spans="1:12" ht="76.5">
      <c r="A740" s="97" t="s">
        <v>1578</v>
      </c>
      <c r="B740" s="72" t="s">
        <v>1006</v>
      </c>
      <c r="C740" s="99">
        <v>4770</v>
      </c>
      <c r="D740" s="99">
        <v>1544.52</v>
      </c>
      <c r="E740" s="99">
        <v>0</v>
      </c>
      <c r="F740" s="99">
        <v>0</v>
      </c>
      <c r="G740" s="99">
        <v>0</v>
      </c>
      <c r="H740" s="99">
        <v>0</v>
      </c>
      <c r="I740" s="99">
        <v>4770</v>
      </c>
      <c r="J740" s="99">
        <v>1544.52</v>
      </c>
      <c r="K740" s="99">
        <v>1544.52</v>
      </c>
      <c r="L740" s="204" t="s">
        <v>368</v>
      </c>
    </row>
    <row r="741" spans="1:12" ht="76.5">
      <c r="A741" s="97" t="s">
        <v>1579</v>
      </c>
      <c r="B741" s="72" t="s">
        <v>1007</v>
      </c>
      <c r="C741" s="99">
        <v>4770</v>
      </c>
      <c r="D741" s="99">
        <v>1879.55</v>
      </c>
      <c r="E741" s="99">
        <v>0</v>
      </c>
      <c r="F741" s="99">
        <v>0</v>
      </c>
      <c r="G741" s="99">
        <v>0</v>
      </c>
      <c r="H741" s="99">
        <v>0</v>
      </c>
      <c r="I741" s="99">
        <v>4770</v>
      </c>
      <c r="J741" s="99">
        <v>1879.55</v>
      </c>
      <c r="K741" s="99">
        <v>1879.55</v>
      </c>
      <c r="L741" s="204" t="s">
        <v>369</v>
      </c>
    </row>
    <row r="742" spans="1:12" ht="76.5">
      <c r="A742" s="97" t="s">
        <v>1581</v>
      </c>
      <c r="B742" s="72" t="s">
        <v>1008</v>
      </c>
      <c r="C742" s="99">
        <v>4770</v>
      </c>
      <c r="D742" s="99">
        <v>2149.55</v>
      </c>
      <c r="E742" s="99">
        <v>0</v>
      </c>
      <c r="F742" s="99">
        <v>0</v>
      </c>
      <c r="G742" s="99">
        <v>0</v>
      </c>
      <c r="H742" s="99">
        <v>0</v>
      </c>
      <c r="I742" s="99">
        <v>4770</v>
      </c>
      <c r="J742" s="99">
        <v>2149.55</v>
      </c>
      <c r="K742" s="99">
        <v>2149.55</v>
      </c>
      <c r="L742" s="204" t="s">
        <v>370</v>
      </c>
    </row>
    <row r="743" spans="1:12" ht="63.75">
      <c r="A743" s="97" t="s">
        <v>1583</v>
      </c>
      <c r="B743" s="72" t="s">
        <v>1009</v>
      </c>
      <c r="C743" s="99">
        <v>4300</v>
      </c>
      <c r="D743" s="99">
        <v>1982.3</v>
      </c>
      <c r="E743" s="99">
        <v>0</v>
      </c>
      <c r="F743" s="99">
        <v>0</v>
      </c>
      <c r="G743" s="99">
        <v>0</v>
      </c>
      <c r="H743" s="99">
        <v>0</v>
      </c>
      <c r="I743" s="99">
        <v>4300</v>
      </c>
      <c r="J743" s="99">
        <v>1982.3</v>
      </c>
      <c r="K743" s="99">
        <v>1982.3</v>
      </c>
      <c r="L743" s="204" t="s">
        <v>346</v>
      </c>
    </row>
    <row r="744" spans="1:12" ht="51">
      <c r="A744" s="97" t="s">
        <v>1584</v>
      </c>
      <c r="B744" s="72" t="s">
        <v>1010</v>
      </c>
      <c r="C744" s="99">
        <v>4180</v>
      </c>
      <c r="D744" s="99">
        <v>1629.622</v>
      </c>
      <c r="E744" s="99">
        <v>0</v>
      </c>
      <c r="F744" s="99">
        <v>0</v>
      </c>
      <c r="G744" s="99">
        <v>0</v>
      </c>
      <c r="H744" s="99">
        <v>0</v>
      </c>
      <c r="I744" s="99">
        <v>4180</v>
      </c>
      <c r="J744" s="99">
        <v>1629.622</v>
      </c>
      <c r="K744" s="99">
        <v>1629.622</v>
      </c>
      <c r="L744" s="204" t="s">
        <v>371</v>
      </c>
    </row>
    <row r="745" spans="1:12" ht="140.25">
      <c r="A745" s="97" t="s">
        <v>1585</v>
      </c>
      <c r="B745" s="72" t="s">
        <v>1011</v>
      </c>
      <c r="C745" s="99">
        <v>5078.5</v>
      </c>
      <c r="D745" s="99">
        <v>0</v>
      </c>
      <c r="E745" s="99">
        <v>0</v>
      </c>
      <c r="F745" s="99">
        <v>0</v>
      </c>
      <c r="G745" s="99">
        <v>0</v>
      </c>
      <c r="H745" s="99">
        <v>0</v>
      </c>
      <c r="I745" s="99">
        <v>5078.5</v>
      </c>
      <c r="J745" s="99">
        <v>0</v>
      </c>
      <c r="K745" s="99">
        <v>0</v>
      </c>
      <c r="L745" s="204" t="s">
        <v>210</v>
      </c>
    </row>
    <row r="746" spans="1:12" ht="204">
      <c r="A746" s="97" t="s">
        <v>1586</v>
      </c>
      <c r="B746" s="72" t="s">
        <v>1012</v>
      </c>
      <c r="C746" s="99">
        <v>6044.5</v>
      </c>
      <c r="D746" s="99">
        <v>0</v>
      </c>
      <c r="E746" s="99">
        <v>0</v>
      </c>
      <c r="F746" s="99">
        <v>0</v>
      </c>
      <c r="G746" s="99">
        <v>0</v>
      </c>
      <c r="H746" s="99">
        <v>0</v>
      </c>
      <c r="I746" s="99">
        <v>6044.5</v>
      </c>
      <c r="J746" s="99">
        <v>0</v>
      </c>
      <c r="K746" s="99">
        <v>0</v>
      </c>
      <c r="L746" s="204" t="s">
        <v>210</v>
      </c>
    </row>
    <row r="747" spans="1:12" ht="102">
      <c r="A747" s="97" t="s">
        <v>1587</v>
      </c>
      <c r="B747" s="72" t="s">
        <v>1013</v>
      </c>
      <c r="C747" s="99">
        <v>2937.9</v>
      </c>
      <c r="D747" s="99">
        <v>0</v>
      </c>
      <c r="E747" s="99">
        <v>0</v>
      </c>
      <c r="F747" s="99">
        <v>0</v>
      </c>
      <c r="G747" s="99">
        <v>0</v>
      </c>
      <c r="H747" s="99">
        <v>0</v>
      </c>
      <c r="I747" s="99">
        <v>2937.9</v>
      </c>
      <c r="J747" s="99">
        <v>0</v>
      </c>
      <c r="K747" s="99">
        <v>0</v>
      </c>
      <c r="L747" s="204" t="s">
        <v>210</v>
      </c>
    </row>
    <row r="748" spans="1:12" ht="63.75">
      <c r="A748" s="97" t="s">
        <v>1589</v>
      </c>
      <c r="B748" s="72" t="s">
        <v>1014</v>
      </c>
      <c r="C748" s="99">
        <v>2000</v>
      </c>
      <c r="D748" s="99">
        <v>0</v>
      </c>
      <c r="E748" s="99">
        <v>0</v>
      </c>
      <c r="F748" s="99">
        <v>0</v>
      </c>
      <c r="G748" s="99">
        <v>0</v>
      </c>
      <c r="H748" s="99">
        <v>0</v>
      </c>
      <c r="I748" s="99">
        <v>2000</v>
      </c>
      <c r="J748" s="99">
        <v>0</v>
      </c>
      <c r="K748" s="99">
        <v>0</v>
      </c>
      <c r="L748" s="204" t="s">
        <v>210</v>
      </c>
    </row>
    <row r="749" spans="1:12" ht="63.75">
      <c r="A749" s="97" t="s">
        <v>1590</v>
      </c>
      <c r="B749" s="72" t="s">
        <v>1015</v>
      </c>
      <c r="C749" s="99">
        <v>4542</v>
      </c>
      <c r="D749" s="99">
        <v>0</v>
      </c>
      <c r="E749" s="99">
        <v>0</v>
      </c>
      <c r="F749" s="99">
        <v>0</v>
      </c>
      <c r="G749" s="99">
        <v>0</v>
      </c>
      <c r="H749" s="99">
        <v>0</v>
      </c>
      <c r="I749" s="99">
        <v>4542</v>
      </c>
      <c r="J749" s="99">
        <v>0</v>
      </c>
      <c r="K749" s="99">
        <v>0</v>
      </c>
      <c r="L749" s="204" t="s">
        <v>210</v>
      </c>
    </row>
    <row r="750" spans="1:12" ht="63.75">
      <c r="A750" s="97" t="s">
        <v>1591</v>
      </c>
      <c r="B750" s="72" t="s">
        <v>1016</v>
      </c>
      <c r="C750" s="99">
        <v>4189.5</v>
      </c>
      <c r="D750" s="99">
        <v>0</v>
      </c>
      <c r="E750" s="99">
        <v>0</v>
      </c>
      <c r="F750" s="99">
        <v>0</v>
      </c>
      <c r="G750" s="99">
        <v>0</v>
      </c>
      <c r="H750" s="99">
        <v>0</v>
      </c>
      <c r="I750" s="99">
        <v>4189.5</v>
      </c>
      <c r="J750" s="99">
        <v>0</v>
      </c>
      <c r="K750" s="99">
        <v>0</v>
      </c>
      <c r="L750" s="204" t="s">
        <v>210</v>
      </c>
    </row>
    <row r="751" spans="1:12" ht="63.75">
      <c r="A751" s="97" t="s">
        <v>1592</v>
      </c>
      <c r="B751" s="72" t="s">
        <v>1017</v>
      </c>
      <c r="C751" s="99">
        <v>4594.4</v>
      </c>
      <c r="D751" s="99">
        <v>0</v>
      </c>
      <c r="E751" s="99">
        <v>0</v>
      </c>
      <c r="F751" s="99">
        <v>0</v>
      </c>
      <c r="G751" s="99">
        <v>0</v>
      </c>
      <c r="H751" s="99">
        <v>0</v>
      </c>
      <c r="I751" s="99">
        <v>4594.4</v>
      </c>
      <c r="J751" s="99">
        <v>0</v>
      </c>
      <c r="K751" s="99">
        <v>0</v>
      </c>
      <c r="L751" s="204" t="s">
        <v>210</v>
      </c>
    </row>
    <row r="752" spans="1:12" ht="63.75">
      <c r="A752" s="97" t="s">
        <v>1594</v>
      </c>
      <c r="B752" s="72" t="s">
        <v>1018</v>
      </c>
      <c r="C752" s="99">
        <v>4594.4</v>
      </c>
      <c r="D752" s="99">
        <v>0</v>
      </c>
      <c r="E752" s="99">
        <v>0</v>
      </c>
      <c r="F752" s="99">
        <v>0</v>
      </c>
      <c r="G752" s="99">
        <v>0</v>
      </c>
      <c r="H752" s="99">
        <v>0</v>
      </c>
      <c r="I752" s="99">
        <v>4594.4</v>
      </c>
      <c r="J752" s="99">
        <v>0</v>
      </c>
      <c r="K752" s="99">
        <v>0</v>
      </c>
      <c r="L752" s="204" t="s">
        <v>210</v>
      </c>
    </row>
    <row r="753" spans="1:12" ht="76.5">
      <c r="A753" s="97" t="s">
        <v>1596</v>
      </c>
      <c r="B753" s="72" t="s">
        <v>1019</v>
      </c>
      <c r="C753" s="99">
        <v>2462.2</v>
      </c>
      <c r="D753" s="99">
        <v>2438.6</v>
      </c>
      <c r="E753" s="99">
        <v>0</v>
      </c>
      <c r="F753" s="99">
        <v>0</v>
      </c>
      <c r="G753" s="99">
        <v>0</v>
      </c>
      <c r="H753" s="99">
        <v>0</v>
      </c>
      <c r="I753" s="99">
        <v>2462.2</v>
      </c>
      <c r="J753" s="99">
        <v>2438.6</v>
      </c>
      <c r="K753" s="99">
        <v>2438.6</v>
      </c>
      <c r="L753" s="204" t="s">
        <v>372</v>
      </c>
    </row>
    <row r="754" spans="1:12" ht="76.5">
      <c r="A754" s="97" t="s">
        <v>1597</v>
      </c>
      <c r="B754" s="72" t="s">
        <v>1020</v>
      </c>
      <c r="C754" s="99">
        <v>3530.6</v>
      </c>
      <c r="D754" s="99">
        <v>0</v>
      </c>
      <c r="E754" s="99">
        <v>0</v>
      </c>
      <c r="F754" s="99">
        <v>0</v>
      </c>
      <c r="G754" s="99">
        <v>0</v>
      </c>
      <c r="H754" s="99">
        <v>0</v>
      </c>
      <c r="I754" s="99">
        <v>3530.6</v>
      </c>
      <c r="J754" s="99">
        <v>0</v>
      </c>
      <c r="K754" s="99">
        <v>0</v>
      </c>
      <c r="L754" s="204" t="s">
        <v>210</v>
      </c>
    </row>
    <row r="755" spans="1:12" ht="76.5">
      <c r="A755" s="97" t="s">
        <v>1598</v>
      </c>
      <c r="B755" s="72" t="s">
        <v>1021</v>
      </c>
      <c r="C755" s="99">
        <v>2454</v>
      </c>
      <c r="D755" s="99">
        <v>2430.4</v>
      </c>
      <c r="E755" s="99">
        <v>0</v>
      </c>
      <c r="F755" s="99">
        <v>0</v>
      </c>
      <c r="G755" s="99">
        <v>0</v>
      </c>
      <c r="H755" s="99">
        <v>0</v>
      </c>
      <c r="I755" s="99">
        <v>2454</v>
      </c>
      <c r="J755" s="99">
        <v>2430.4</v>
      </c>
      <c r="K755" s="99">
        <v>2430.4</v>
      </c>
      <c r="L755" s="204" t="s">
        <v>372</v>
      </c>
    </row>
    <row r="756" spans="1:12" ht="76.5">
      <c r="A756" s="97" t="s">
        <v>1599</v>
      </c>
      <c r="B756" s="72" t="s">
        <v>1022</v>
      </c>
      <c r="C756" s="99">
        <v>434</v>
      </c>
      <c r="D756" s="99">
        <v>410.4</v>
      </c>
      <c r="E756" s="99">
        <v>0</v>
      </c>
      <c r="F756" s="99">
        <v>0</v>
      </c>
      <c r="G756" s="99">
        <v>0</v>
      </c>
      <c r="H756" s="99">
        <v>0</v>
      </c>
      <c r="I756" s="99">
        <v>434</v>
      </c>
      <c r="J756" s="99">
        <v>410.4</v>
      </c>
      <c r="K756" s="99">
        <v>410.4</v>
      </c>
      <c r="L756" s="204" t="s">
        <v>373</v>
      </c>
    </row>
    <row r="757" spans="1:12" ht="76.5">
      <c r="A757" s="97" t="s">
        <v>1600</v>
      </c>
      <c r="B757" s="72" t="s">
        <v>1023</v>
      </c>
      <c r="C757" s="99">
        <v>1429.1</v>
      </c>
      <c r="D757" s="99">
        <v>1405.5</v>
      </c>
      <c r="E757" s="99">
        <v>0</v>
      </c>
      <c r="F757" s="99">
        <v>0</v>
      </c>
      <c r="G757" s="99">
        <v>0</v>
      </c>
      <c r="H757" s="99">
        <v>0</v>
      </c>
      <c r="I757" s="99">
        <v>1429.1</v>
      </c>
      <c r="J757" s="99">
        <v>1405.5</v>
      </c>
      <c r="K757" s="99">
        <v>1405.5</v>
      </c>
      <c r="L757" s="204" t="s">
        <v>374</v>
      </c>
    </row>
    <row r="758" spans="1:12" ht="63.75">
      <c r="A758" s="97" t="s">
        <v>1601</v>
      </c>
      <c r="B758" s="72" t="s">
        <v>1024</v>
      </c>
      <c r="C758" s="99">
        <v>6346.4</v>
      </c>
      <c r="D758" s="99">
        <v>0</v>
      </c>
      <c r="E758" s="99">
        <v>0</v>
      </c>
      <c r="F758" s="99">
        <v>0</v>
      </c>
      <c r="G758" s="99">
        <v>0</v>
      </c>
      <c r="H758" s="99">
        <v>0</v>
      </c>
      <c r="I758" s="99">
        <v>6346.4</v>
      </c>
      <c r="J758" s="99">
        <v>0</v>
      </c>
      <c r="K758" s="99">
        <v>0</v>
      </c>
      <c r="L758" s="204" t="s">
        <v>210</v>
      </c>
    </row>
    <row r="759" spans="1:12" ht="89.25">
      <c r="A759" s="97" t="s">
        <v>1603</v>
      </c>
      <c r="B759" s="72" t="s">
        <v>1025</v>
      </c>
      <c r="C759" s="99">
        <v>3705.1</v>
      </c>
      <c r="D759" s="99">
        <v>0</v>
      </c>
      <c r="E759" s="99">
        <v>0</v>
      </c>
      <c r="F759" s="99">
        <v>0</v>
      </c>
      <c r="G759" s="99">
        <v>0</v>
      </c>
      <c r="H759" s="99">
        <v>0</v>
      </c>
      <c r="I759" s="99">
        <v>3705.1</v>
      </c>
      <c r="J759" s="99">
        <v>0</v>
      </c>
      <c r="K759" s="99">
        <v>0</v>
      </c>
      <c r="L759" s="204" t="s">
        <v>210</v>
      </c>
    </row>
    <row r="760" spans="1:12" ht="89.25">
      <c r="A760" s="97" t="s">
        <v>1606</v>
      </c>
      <c r="B760" s="72" t="s">
        <v>1026</v>
      </c>
      <c r="C760" s="99">
        <v>567</v>
      </c>
      <c r="D760" s="99">
        <v>0</v>
      </c>
      <c r="E760" s="99">
        <v>0</v>
      </c>
      <c r="F760" s="99">
        <v>0</v>
      </c>
      <c r="G760" s="99">
        <v>0</v>
      </c>
      <c r="H760" s="99">
        <v>0</v>
      </c>
      <c r="I760" s="99">
        <v>567</v>
      </c>
      <c r="J760" s="99">
        <v>0</v>
      </c>
      <c r="K760" s="99">
        <v>0</v>
      </c>
      <c r="L760" s="204" t="s">
        <v>210</v>
      </c>
    </row>
    <row r="761" spans="1:12" ht="102">
      <c r="A761" s="97" t="s">
        <v>1608</v>
      </c>
      <c r="B761" s="72" t="s">
        <v>1027</v>
      </c>
      <c r="C761" s="99">
        <v>100</v>
      </c>
      <c r="D761" s="99">
        <v>0</v>
      </c>
      <c r="E761" s="99">
        <v>0</v>
      </c>
      <c r="F761" s="99">
        <v>0</v>
      </c>
      <c r="G761" s="99">
        <v>0</v>
      </c>
      <c r="H761" s="99">
        <v>0</v>
      </c>
      <c r="I761" s="99">
        <v>100</v>
      </c>
      <c r="J761" s="99">
        <v>0</v>
      </c>
      <c r="K761" s="99">
        <v>0</v>
      </c>
      <c r="L761" s="204" t="s">
        <v>210</v>
      </c>
    </row>
    <row r="762" spans="1:12" ht="76.5">
      <c r="A762" s="97" t="s">
        <v>1609</v>
      </c>
      <c r="B762" s="72" t="s">
        <v>1028</v>
      </c>
      <c r="C762" s="99">
        <v>3489.3</v>
      </c>
      <c r="D762" s="99">
        <v>0</v>
      </c>
      <c r="E762" s="99">
        <v>0</v>
      </c>
      <c r="F762" s="99">
        <v>0</v>
      </c>
      <c r="G762" s="99">
        <v>0</v>
      </c>
      <c r="H762" s="99">
        <v>0</v>
      </c>
      <c r="I762" s="99">
        <v>3489.3</v>
      </c>
      <c r="J762" s="99">
        <v>0</v>
      </c>
      <c r="K762" s="99">
        <v>0</v>
      </c>
      <c r="L762" s="204" t="s">
        <v>210</v>
      </c>
    </row>
    <row r="763" spans="1:12" ht="63.75">
      <c r="A763" s="97"/>
      <c r="B763" s="72" t="s">
        <v>1029</v>
      </c>
      <c r="C763" s="99"/>
      <c r="D763" s="99"/>
      <c r="E763" s="99"/>
      <c r="F763" s="99"/>
      <c r="G763" s="99"/>
      <c r="H763" s="99"/>
      <c r="I763" s="99"/>
      <c r="J763" s="99"/>
      <c r="K763" s="99"/>
      <c r="L763" s="204"/>
    </row>
    <row r="764" spans="1:12" ht="76.5">
      <c r="A764" s="97" t="s">
        <v>1611</v>
      </c>
      <c r="B764" s="72" t="s">
        <v>1030</v>
      </c>
      <c r="C764" s="99">
        <v>1200</v>
      </c>
      <c r="D764" s="99">
        <v>0</v>
      </c>
      <c r="E764" s="99">
        <v>0</v>
      </c>
      <c r="F764" s="99">
        <v>0</v>
      </c>
      <c r="G764" s="99">
        <v>0</v>
      </c>
      <c r="H764" s="99">
        <v>0</v>
      </c>
      <c r="I764" s="99">
        <v>1200</v>
      </c>
      <c r="J764" s="99">
        <v>0</v>
      </c>
      <c r="K764" s="99">
        <v>0</v>
      </c>
      <c r="L764" s="204" t="s">
        <v>210</v>
      </c>
    </row>
    <row r="765" spans="1:12" ht="76.5">
      <c r="A765" s="97" t="s">
        <v>1612</v>
      </c>
      <c r="B765" s="72" t="s">
        <v>1031</v>
      </c>
      <c r="C765" s="99">
        <v>1047</v>
      </c>
      <c r="D765" s="99">
        <v>0</v>
      </c>
      <c r="E765" s="99">
        <v>0</v>
      </c>
      <c r="F765" s="99">
        <v>0</v>
      </c>
      <c r="G765" s="99">
        <v>0</v>
      </c>
      <c r="H765" s="99">
        <v>0</v>
      </c>
      <c r="I765" s="99">
        <v>1047</v>
      </c>
      <c r="J765" s="99">
        <v>0</v>
      </c>
      <c r="K765" s="99">
        <v>0</v>
      </c>
      <c r="L765" s="204" t="s">
        <v>210</v>
      </c>
    </row>
    <row r="766" spans="1:12" ht="114.75">
      <c r="A766" s="97" t="s">
        <v>1613</v>
      </c>
      <c r="B766" s="72" t="s">
        <v>1032</v>
      </c>
      <c r="C766" s="99">
        <v>255.6</v>
      </c>
      <c r="D766" s="99">
        <v>0</v>
      </c>
      <c r="E766" s="99">
        <v>0</v>
      </c>
      <c r="F766" s="99">
        <v>0</v>
      </c>
      <c r="G766" s="99">
        <v>0</v>
      </c>
      <c r="H766" s="99">
        <v>0</v>
      </c>
      <c r="I766" s="99">
        <v>255.6</v>
      </c>
      <c r="J766" s="99">
        <v>0</v>
      </c>
      <c r="K766" s="99">
        <v>0</v>
      </c>
      <c r="L766" s="204" t="s">
        <v>210</v>
      </c>
    </row>
    <row r="767" spans="1:12" ht="114.75">
      <c r="A767" s="97" t="s">
        <v>1614</v>
      </c>
      <c r="B767" s="72" t="s">
        <v>1033</v>
      </c>
      <c r="C767" s="99">
        <v>3012.9</v>
      </c>
      <c r="D767" s="99">
        <v>0</v>
      </c>
      <c r="E767" s="99">
        <v>0</v>
      </c>
      <c r="F767" s="99">
        <v>0</v>
      </c>
      <c r="G767" s="99">
        <v>0</v>
      </c>
      <c r="H767" s="99">
        <v>0</v>
      </c>
      <c r="I767" s="99">
        <v>3012.9</v>
      </c>
      <c r="J767" s="99">
        <v>0</v>
      </c>
      <c r="K767" s="99">
        <v>0</v>
      </c>
      <c r="L767" s="204" t="s">
        <v>210</v>
      </c>
    </row>
    <row r="768" spans="1:12" ht="89.25">
      <c r="A768" s="97" t="s">
        <v>1616</v>
      </c>
      <c r="B768" s="72" t="s">
        <v>1034</v>
      </c>
      <c r="C768" s="99">
        <v>5490</v>
      </c>
      <c r="D768" s="99">
        <v>0</v>
      </c>
      <c r="E768" s="99">
        <v>0</v>
      </c>
      <c r="F768" s="99">
        <v>0</v>
      </c>
      <c r="G768" s="99">
        <v>0</v>
      </c>
      <c r="H768" s="99">
        <v>0</v>
      </c>
      <c r="I768" s="99">
        <v>5490</v>
      </c>
      <c r="J768" s="99">
        <v>0</v>
      </c>
      <c r="K768" s="99">
        <v>0</v>
      </c>
      <c r="L768" s="204" t="s">
        <v>210</v>
      </c>
    </row>
    <row r="769" spans="1:12" ht="102">
      <c r="A769" s="97" t="s">
        <v>1617</v>
      </c>
      <c r="B769" s="72" t="s">
        <v>1035</v>
      </c>
      <c r="C769" s="99">
        <v>735</v>
      </c>
      <c r="D769" s="99">
        <v>0</v>
      </c>
      <c r="E769" s="99">
        <v>0</v>
      </c>
      <c r="F769" s="99">
        <v>0</v>
      </c>
      <c r="G769" s="99">
        <v>0</v>
      </c>
      <c r="H769" s="99">
        <v>0</v>
      </c>
      <c r="I769" s="99">
        <v>735</v>
      </c>
      <c r="J769" s="99">
        <v>0</v>
      </c>
      <c r="K769" s="99">
        <v>0</v>
      </c>
      <c r="L769" s="204" t="s">
        <v>210</v>
      </c>
    </row>
    <row r="770" spans="1:12" ht="191.25">
      <c r="A770" s="97" t="s">
        <v>1618</v>
      </c>
      <c r="B770" s="72" t="s">
        <v>1036</v>
      </c>
      <c r="C770" s="99">
        <v>7880</v>
      </c>
      <c r="D770" s="99">
        <v>0</v>
      </c>
      <c r="E770" s="99">
        <v>0</v>
      </c>
      <c r="F770" s="99">
        <v>0</v>
      </c>
      <c r="G770" s="99">
        <v>0</v>
      </c>
      <c r="H770" s="99">
        <v>0</v>
      </c>
      <c r="I770" s="99">
        <v>7880</v>
      </c>
      <c r="J770" s="99">
        <v>0</v>
      </c>
      <c r="K770" s="99">
        <v>0</v>
      </c>
      <c r="L770" s="204" t="s">
        <v>210</v>
      </c>
    </row>
    <row r="771" spans="1:12" ht="204">
      <c r="A771" s="97" t="s">
        <v>1620</v>
      </c>
      <c r="B771" s="72" t="s">
        <v>1037</v>
      </c>
      <c r="C771" s="99">
        <v>3540</v>
      </c>
      <c r="D771" s="99">
        <v>0</v>
      </c>
      <c r="E771" s="99">
        <v>0</v>
      </c>
      <c r="F771" s="99">
        <v>0</v>
      </c>
      <c r="G771" s="99">
        <v>0</v>
      </c>
      <c r="H771" s="99">
        <v>0</v>
      </c>
      <c r="I771" s="99">
        <v>3540</v>
      </c>
      <c r="J771" s="99">
        <v>0</v>
      </c>
      <c r="K771" s="99">
        <v>0</v>
      </c>
      <c r="L771" s="204" t="s">
        <v>210</v>
      </c>
    </row>
    <row r="772" spans="1:12" ht="165.75">
      <c r="A772" s="97" t="s">
        <v>1622</v>
      </c>
      <c r="B772" s="72" t="s">
        <v>1038</v>
      </c>
      <c r="C772" s="99">
        <v>1440</v>
      </c>
      <c r="D772" s="99">
        <v>0</v>
      </c>
      <c r="E772" s="99">
        <v>0</v>
      </c>
      <c r="F772" s="99">
        <v>0</v>
      </c>
      <c r="G772" s="99">
        <v>0</v>
      </c>
      <c r="H772" s="99">
        <v>0</v>
      </c>
      <c r="I772" s="99">
        <v>1440</v>
      </c>
      <c r="J772" s="99">
        <v>0</v>
      </c>
      <c r="K772" s="99">
        <v>0</v>
      </c>
      <c r="L772" s="204" t="s">
        <v>210</v>
      </c>
    </row>
    <row r="773" spans="1:12" ht="153">
      <c r="A773" s="97" t="s">
        <v>1624</v>
      </c>
      <c r="B773" s="72" t="s">
        <v>1039</v>
      </c>
      <c r="C773" s="99">
        <v>2760</v>
      </c>
      <c r="D773" s="99">
        <v>0</v>
      </c>
      <c r="E773" s="99">
        <v>0</v>
      </c>
      <c r="F773" s="99">
        <v>0</v>
      </c>
      <c r="G773" s="99">
        <v>0</v>
      </c>
      <c r="H773" s="99">
        <v>0</v>
      </c>
      <c r="I773" s="99">
        <v>2760</v>
      </c>
      <c r="J773" s="99">
        <v>0</v>
      </c>
      <c r="K773" s="99">
        <v>0</v>
      </c>
      <c r="L773" s="204" t="s">
        <v>210</v>
      </c>
    </row>
    <row r="774" spans="1:12" ht="369.75">
      <c r="A774" s="97" t="s">
        <v>1625</v>
      </c>
      <c r="B774" s="72" t="s">
        <v>1040</v>
      </c>
      <c r="C774" s="99">
        <v>7498.2</v>
      </c>
      <c r="D774" s="99">
        <v>0</v>
      </c>
      <c r="E774" s="99">
        <v>0</v>
      </c>
      <c r="F774" s="99">
        <v>0</v>
      </c>
      <c r="G774" s="99">
        <v>0</v>
      </c>
      <c r="H774" s="99">
        <v>0</v>
      </c>
      <c r="I774" s="99">
        <v>7498.2</v>
      </c>
      <c r="J774" s="99">
        <v>0</v>
      </c>
      <c r="K774" s="99">
        <v>0</v>
      </c>
      <c r="L774" s="204" t="s">
        <v>210</v>
      </c>
    </row>
    <row r="775" spans="1:12" ht="63.75">
      <c r="A775" s="97" t="s">
        <v>1626</v>
      </c>
      <c r="B775" s="72" t="s">
        <v>1041</v>
      </c>
      <c r="C775" s="99">
        <v>1443</v>
      </c>
      <c r="D775" s="99">
        <v>0</v>
      </c>
      <c r="E775" s="99">
        <v>0</v>
      </c>
      <c r="F775" s="99">
        <v>0</v>
      </c>
      <c r="G775" s="99">
        <v>0</v>
      </c>
      <c r="H775" s="99">
        <v>0</v>
      </c>
      <c r="I775" s="99">
        <v>1443</v>
      </c>
      <c r="J775" s="99">
        <v>0</v>
      </c>
      <c r="K775" s="99">
        <v>0</v>
      </c>
      <c r="L775" s="204" t="s">
        <v>210</v>
      </c>
    </row>
    <row r="776" spans="1:12" ht="242.25">
      <c r="A776" s="97" t="s">
        <v>1063</v>
      </c>
      <c r="B776" s="72" t="s">
        <v>1042</v>
      </c>
      <c r="C776" s="99">
        <v>6144.4</v>
      </c>
      <c r="D776" s="99">
        <v>0</v>
      </c>
      <c r="E776" s="99">
        <v>0</v>
      </c>
      <c r="F776" s="99">
        <v>0</v>
      </c>
      <c r="G776" s="99">
        <v>0</v>
      </c>
      <c r="H776" s="99">
        <v>0</v>
      </c>
      <c r="I776" s="99">
        <v>6144.4</v>
      </c>
      <c r="J776" s="99">
        <v>0</v>
      </c>
      <c r="K776" s="99">
        <v>0</v>
      </c>
      <c r="L776" s="204" t="s">
        <v>210</v>
      </c>
    </row>
    <row r="777" spans="1:12" ht="114.75">
      <c r="A777" s="97" t="s">
        <v>1066</v>
      </c>
      <c r="B777" s="72" t="s">
        <v>1043</v>
      </c>
      <c r="C777" s="99">
        <v>1590</v>
      </c>
      <c r="D777" s="99">
        <v>0</v>
      </c>
      <c r="E777" s="99">
        <v>0</v>
      </c>
      <c r="F777" s="99">
        <v>0</v>
      </c>
      <c r="G777" s="99">
        <v>0</v>
      </c>
      <c r="H777" s="99">
        <v>0</v>
      </c>
      <c r="I777" s="99">
        <v>1590</v>
      </c>
      <c r="J777" s="99">
        <v>0</v>
      </c>
      <c r="K777" s="99">
        <v>0</v>
      </c>
      <c r="L777" s="204" t="s">
        <v>210</v>
      </c>
    </row>
    <row r="778" spans="1:12" ht="89.25">
      <c r="A778" s="97" t="s">
        <v>1068</v>
      </c>
      <c r="B778" s="72" t="s">
        <v>1044</v>
      </c>
      <c r="C778" s="99">
        <v>400</v>
      </c>
      <c r="D778" s="99">
        <v>0</v>
      </c>
      <c r="E778" s="99">
        <v>0</v>
      </c>
      <c r="F778" s="99">
        <v>0</v>
      </c>
      <c r="G778" s="99">
        <v>0</v>
      </c>
      <c r="H778" s="99">
        <v>0</v>
      </c>
      <c r="I778" s="99">
        <v>400</v>
      </c>
      <c r="J778" s="99">
        <v>0</v>
      </c>
      <c r="K778" s="99">
        <v>0</v>
      </c>
      <c r="L778" s="204" t="s">
        <v>210</v>
      </c>
    </row>
    <row r="779" spans="1:12" ht="102">
      <c r="A779" s="97" t="s">
        <v>1069</v>
      </c>
      <c r="B779" s="72" t="s">
        <v>1045</v>
      </c>
      <c r="C779" s="99">
        <v>396</v>
      </c>
      <c r="D779" s="99">
        <v>0</v>
      </c>
      <c r="E779" s="99">
        <v>0</v>
      </c>
      <c r="F779" s="99">
        <v>0</v>
      </c>
      <c r="G779" s="99">
        <v>0</v>
      </c>
      <c r="H779" s="99">
        <v>0</v>
      </c>
      <c r="I779" s="99">
        <v>396</v>
      </c>
      <c r="J779" s="99">
        <v>0</v>
      </c>
      <c r="K779" s="99">
        <v>0</v>
      </c>
      <c r="L779" s="204" t="s">
        <v>210</v>
      </c>
    </row>
    <row r="780" spans="1:12" ht="102">
      <c r="A780" s="97" t="s">
        <v>1070</v>
      </c>
      <c r="B780" s="72" t="s">
        <v>1046</v>
      </c>
      <c r="C780" s="99">
        <v>300</v>
      </c>
      <c r="D780" s="99">
        <v>0</v>
      </c>
      <c r="E780" s="99">
        <v>0</v>
      </c>
      <c r="F780" s="99">
        <v>0</v>
      </c>
      <c r="G780" s="99">
        <v>0</v>
      </c>
      <c r="H780" s="99">
        <v>0</v>
      </c>
      <c r="I780" s="99">
        <v>300</v>
      </c>
      <c r="J780" s="99">
        <v>0</v>
      </c>
      <c r="K780" s="99">
        <v>0</v>
      </c>
      <c r="L780" s="204" t="s">
        <v>210</v>
      </c>
    </row>
    <row r="781" spans="1:12" ht="140.25">
      <c r="A781" s="97" t="s">
        <v>1071</v>
      </c>
      <c r="B781" s="72" t="s">
        <v>1047</v>
      </c>
      <c r="C781" s="99">
        <v>780</v>
      </c>
      <c r="D781" s="99">
        <v>0</v>
      </c>
      <c r="E781" s="99">
        <v>0</v>
      </c>
      <c r="F781" s="99">
        <v>0</v>
      </c>
      <c r="G781" s="99">
        <v>0</v>
      </c>
      <c r="H781" s="99">
        <v>0</v>
      </c>
      <c r="I781" s="99">
        <v>780</v>
      </c>
      <c r="J781" s="99">
        <v>0</v>
      </c>
      <c r="K781" s="99">
        <v>0</v>
      </c>
      <c r="L781" s="204" t="s">
        <v>210</v>
      </c>
    </row>
    <row r="782" spans="1:12" ht="178.5">
      <c r="A782" s="97" t="s">
        <v>1072</v>
      </c>
      <c r="B782" s="72" t="s">
        <v>1048</v>
      </c>
      <c r="C782" s="99">
        <v>1515</v>
      </c>
      <c r="D782" s="99">
        <v>0</v>
      </c>
      <c r="E782" s="99">
        <v>0</v>
      </c>
      <c r="F782" s="99">
        <v>0</v>
      </c>
      <c r="G782" s="99">
        <v>0</v>
      </c>
      <c r="H782" s="99">
        <v>0</v>
      </c>
      <c r="I782" s="99">
        <v>1515</v>
      </c>
      <c r="J782" s="99">
        <v>0</v>
      </c>
      <c r="K782" s="99">
        <v>0</v>
      </c>
      <c r="L782" s="204" t="s">
        <v>210</v>
      </c>
    </row>
    <row r="783" spans="1:12" ht="114.75">
      <c r="A783" s="97" t="s">
        <v>1074</v>
      </c>
      <c r="B783" s="72" t="s">
        <v>1049</v>
      </c>
      <c r="C783" s="99">
        <v>1530</v>
      </c>
      <c r="D783" s="99">
        <v>0</v>
      </c>
      <c r="E783" s="99">
        <v>0</v>
      </c>
      <c r="F783" s="99">
        <v>0</v>
      </c>
      <c r="G783" s="99">
        <v>0</v>
      </c>
      <c r="H783" s="99">
        <v>0</v>
      </c>
      <c r="I783" s="99">
        <v>1530</v>
      </c>
      <c r="J783" s="99">
        <v>0</v>
      </c>
      <c r="K783" s="99">
        <v>0</v>
      </c>
      <c r="L783" s="204" t="s">
        <v>210</v>
      </c>
    </row>
    <row r="784" spans="1:12" ht="165.75">
      <c r="A784" s="97" t="s">
        <v>1075</v>
      </c>
      <c r="B784" s="72" t="s">
        <v>1050</v>
      </c>
      <c r="C784" s="99">
        <v>993.1</v>
      </c>
      <c r="D784" s="99">
        <v>0</v>
      </c>
      <c r="E784" s="99">
        <v>0</v>
      </c>
      <c r="F784" s="99">
        <v>0</v>
      </c>
      <c r="G784" s="99">
        <v>0</v>
      </c>
      <c r="H784" s="99">
        <v>0</v>
      </c>
      <c r="I784" s="99">
        <v>993.1</v>
      </c>
      <c r="J784" s="99">
        <v>0</v>
      </c>
      <c r="K784" s="99">
        <v>0</v>
      </c>
      <c r="L784" s="204" t="s">
        <v>210</v>
      </c>
    </row>
    <row r="785" spans="1:12" ht="140.25">
      <c r="A785" s="97" t="s">
        <v>1076</v>
      </c>
      <c r="B785" s="72" t="s">
        <v>1051</v>
      </c>
      <c r="C785" s="99">
        <v>810</v>
      </c>
      <c r="D785" s="99">
        <v>0</v>
      </c>
      <c r="E785" s="99">
        <v>0</v>
      </c>
      <c r="F785" s="99">
        <v>0</v>
      </c>
      <c r="G785" s="99">
        <v>0</v>
      </c>
      <c r="H785" s="99">
        <v>0</v>
      </c>
      <c r="I785" s="99">
        <v>810</v>
      </c>
      <c r="J785" s="99">
        <v>0</v>
      </c>
      <c r="K785" s="99">
        <v>0</v>
      </c>
      <c r="L785" s="204" t="s">
        <v>210</v>
      </c>
    </row>
    <row r="786" spans="1:12" ht="76.5">
      <c r="A786" s="97" t="s">
        <v>1077</v>
      </c>
      <c r="B786" s="72" t="s">
        <v>1052</v>
      </c>
      <c r="C786" s="99">
        <v>3493.3</v>
      </c>
      <c r="D786" s="99">
        <v>0</v>
      </c>
      <c r="E786" s="99">
        <v>0</v>
      </c>
      <c r="F786" s="99">
        <v>0</v>
      </c>
      <c r="G786" s="99">
        <v>0</v>
      </c>
      <c r="H786" s="99">
        <v>0</v>
      </c>
      <c r="I786" s="99">
        <v>3493.3</v>
      </c>
      <c r="J786" s="99">
        <v>0</v>
      </c>
      <c r="K786" s="99">
        <v>0</v>
      </c>
      <c r="L786" s="204" t="s">
        <v>210</v>
      </c>
    </row>
    <row r="787" spans="1:12" ht="76.5">
      <c r="A787" s="97" t="s">
        <v>1078</v>
      </c>
      <c r="B787" s="72" t="s">
        <v>1053</v>
      </c>
      <c r="C787" s="99">
        <v>1302.2</v>
      </c>
      <c r="D787" s="99">
        <v>0</v>
      </c>
      <c r="E787" s="99">
        <v>0</v>
      </c>
      <c r="F787" s="99">
        <v>0</v>
      </c>
      <c r="G787" s="99">
        <v>0</v>
      </c>
      <c r="H787" s="99">
        <v>0</v>
      </c>
      <c r="I787" s="99">
        <v>1302.2</v>
      </c>
      <c r="J787" s="99">
        <v>0</v>
      </c>
      <c r="K787" s="99">
        <v>0</v>
      </c>
      <c r="L787" s="204" t="s">
        <v>210</v>
      </c>
    </row>
    <row r="788" spans="1:12" ht="76.5">
      <c r="A788" s="97" t="s">
        <v>1079</v>
      </c>
      <c r="B788" s="72" t="s">
        <v>1054</v>
      </c>
      <c r="C788" s="99">
        <v>402.5</v>
      </c>
      <c r="D788" s="99">
        <v>0</v>
      </c>
      <c r="E788" s="99">
        <v>0</v>
      </c>
      <c r="F788" s="99">
        <v>0</v>
      </c>
      <c r="G788" s="99">
        <v>0</v>
      </c>
      <c r="H788" s="99">
        <v>0</v>
      </c>
      <c r="I788" s="99">
        <v>402.5</v>
      </c>
      <c r="J788" s="99">
        <v>0</v>
      </c>
      <c r="K788" s="99">
        <v>0</v>
      </c>
      <c r="L788" s="204" t="s">
        <v>210</v>
      </c>
    </row>
    <row r="789" spans="1:12" ht="63.75">
      <c r="A789" s="97" t="s">
        <v>1080</v>
      </c>
      <c r="B789" s="72" t="s">
        <v>1055</v>
      </c>
      <c r="C789" s="99">
        <v>804.1</v>
      </c>
      <c r="D789" s="99">
        <v>0</v>
      </c>
      <c r="E789" s="99">
        <v>0</v>
      </c>
      <c r="F789" s="99">
        <v>0</v>
      </c>
      <c r="G789" s="99">
        <v>0</v>
      </c>
      <c r="H789" s="99">
        <v>0</v>
      </c>
      <c r="I789" s="99">
        <v>804.1</v>
      </c>
      <c r="J789" s="99">
        <v>0</v>
      </c>
      <c r="K789" s="99">
        <v>0</v>
      </c>
      <c r="L789" s="204" t="s">
        <v>210</v>
      </c>
    </row>
    <row r="790" spans="1:12" ht="63.75">
      <c r="A790" s="97" t="s">
        <v>1081</v>
      </c>
      <c r="B790" s="72" t="s">
        <v>1056</v>
      </c>
      <c r="C790" s="99">
        <v>437.3</v>
      </c>
      <c r="D790" s="99">
        <v>0</v>
      </c>
      <c r="E790" s="99">
        <v>0</v>
      </c>
      <c r="F790" s="99">
        <v>0</v>
      </c>
      <c r="G790" s="99">
        <v>0</v>
      </c>
      <c r="H790" s="99">
        <v>0</v>
      </c>
      <c r="I790" s="99">
        <v>437.3</v>
      </c>
      <c r="J790" s="99">
        <v>0</v>
      </c>
      <c r="K790" s="99">
        <v>0</v>
      </c>
      <c r="L790" s="204" t="s">
        <v>210</v>
      </c>
    </row>
    <row r="791" spans="1:12" ht="63.75">
      <c r="A791" s="97" t="s">
        <v>1082</v>
      </c>
      <c r="B791" s="72" t="s">
        <v>1057</v>
      </c>
      <c r="C791" s="99">
        <v>367.8</v>
      </c>
      <c r="D791" s="99">
        <v>0</v>
      </c>
      <c r="E791" s="99">
        <v>0</v>
      </c>
      <c r="F791" s="99">
        <v>0</v>
      </c>
      <c r="G791" s="99">
        <v>0</v>
      </c>
      <c r="H791" s="99">
        <v>0</v>
      </c>
      <c r="I791" s="99">
        <v>367.8</v>
      </c>
      <c r="J791" s="99">
        <v>0</v>
      </c>
      <c r="K791" s="99">
        <v>0</v>
      </c>
      <c r="L791" s="204" t="s">
        <v>210</v>
      </c>
    </row>
    <row r="792" spans="1:12" ht="76.5">
      <c r="A792" s="97" t="s">
        <v>1083</v>
      </c>
      <c r="B792" s="72" t="s">
        <v>1058</v>
      </c>
      <c r="C792" s="99">
        <v>216.9</v>
      </c>
      <c r="D792" s="99">
        <v>0</v>
      </c>
      <c r="E792" s="99">
        <v>0</v>
      </c>
      <c r="F792" s="99">
        <v>0</v>
      </c>
      <c r="G792" s="99">
        <v>0</v>
      </c>
      <c r="H792" s="99">
        <v>0</v>
      </c>
      <c r="I792" s="99">
        <v>216.9</v>
      </c>
      <c r="J792" s="99">
        <v>0</v>
      </c>
      <c r="K792" s="99">
        <v>0</v>
      </c>
      <c r="L792" s="204" t="s">
        <v>210</v>
      </c>
    </row>
    <row r="793" spans="1:12" ht="114.75">
      <c r="A793" s="97" t="s">
        <v>1084</v>
      </c>
      <c r="B793" s="72" t="s">
        <v>1059</v>
      </c>
      <c r="C793" s="99">
        <v>286.9</v>
      </c>
      <c r="D793" s="99">
        <v>0</v>
      </c>
      <c r="E793" s="99">
        <v>0</v>
      </c>
      <c r="F793" s="99">
        <v>0</v>
      </c>
      <c r="G793" s="99">
        <v>0</v>
      </c>
      <c r="H793" s="99">
        <v>0</v>
      </c>
      <c r="I793" s="99">
        <v>286.9</v>
      </c>
      <c r="J793" s="99">
        <v>0</v>
      </c>
      <c r="K793" s="99">
        <v>0</v>
      </c>
      <c r="L793" s="204" t="s">
        <v>210</v>
      </c>
    </row>
    <row r="794" spans="1:12" ht="63.75">
      <c r="A794" s="97" t="s">
        <v>1085</v>
      </c>
      <c r="B794" s="72" t="s">
        <v>1060</v>
      </c>
      <c r="C794" s="99">
        <v>900</v>
      </c>
      <c r="D794" s="99">
        <v>0</v>
      </c>
      <c r="E794" s="99">
        <v>0</v>
      </c>
      <c r="F794" s="99">
        <v>0</v>
      </c>
      <c r="G794" s="99">
        <v>0</v>
      </c>
      <c r="H794" s="99">
        <v>0</v>
      </c>
      <c r="I794" s="99">
        <v>900</v>
      </c>
      <c r="J794" s="99">
        <v>0</v>
      </c>
      <c r="K794" s="99">
        <v>0</v>
      </c>
      <c r="L794" s="204" t="s">
        <v>210</v>
      </c>
    </row>
    <row r="795" spans="1:12" ht="63.75">
      <c r="A795" s="97" t="s">
        <v>1086</v>
      </c>
      <c r="B795" s="72" t="s">
        <v>1061</v>
      </c>
      <c r="C795" s="99">
        <v>900</v>
      </c>
      <c r="D795" s="99">
        <v>0</v>
      </c>
      <c r="E795" s="99">
        <v>0</v>
      </c>
      <c r="F795" s="99">
        <v>0</v>
      </c>
      <c r="G795" s="99">
        <v>0</v>
      </c>
      <c r="H795" s="99">
        <v>0</v>
      </c>
      <c r="I795" s="99">
        <v>900</v>
      </c>
      <c r="J795" s="99">
        <v>0</v>
      </c>
      <c r="K795" s="99">
        <v>0</v>
      </c>
      <c r="L795" s="204" t="s">
        <v>210</v>
      </c>
    </row>
    <row r="796" spans="1:12" ht="63.75">
      <c r="A796" s="97" t="s">
        <v>1087</v>
      </c>
      <c r="B796" s="72" t="s">
        <v>815</v>
      </c>
      <c r="C796" s="99">
        <v>900</v>
      </c>
      <c r="D796" s="99">
        <v>0</v>
      </c>
      <c r="E796" s="99">
        <v>0</v>
      </c>
      <c r="F796" s="99">
        <v>0</v>
      </c>
      <c r="G796" s="99">
        <v>0</v>
      </c>
      <c r="H796" s="99">
        <v>0</v>
      </c>
      <c r="I796" s="99">
        <v>900</v>
      </c>
      <c r="J796" s="99">
        <v>0</v>
      </c>
      <c r="K796" s="99">
        <v>0</v>
      </c>
      <c r="L796" s="204" t="s">
        <v>210</v>
      </c>
    </row>
    <row r="797" spans="1:12" ht="63.75">
      <c r="A797" s="97" t="s">
        <v>1088</v>
      </c>
      <c r="B797" s="72" t="s">
        <v>816</v>
      </c>
      <c r="C797" s="99">
        <v>900</v>
      </c>
      <c r="D797" s="99">
        <v>0</v>
      </c>
      <c r="E797" s="99">
        <v>0</v>
      </c>
      <c r="F797" s="99">
        <v>0</v>
      </c>
      <c r="G797" s="99">
        <v>0</v>
      </c>
      <c r="H797" s="99">
        <v>0</v>
      </c>
      <c r="I797" s="99">
        <v>900</v>
      </c>
      <c r="J797" s="99">
        <v>0</v>
      </c>
      <c r="K797" s="99">
        <v>0</v>
      </c>
      <c r="L797" s="204" t="s">
        <v>210</v>
      </c>
    </row>
    <row r="798" spans="1:12" ht="63.75">
      <c r="A798" s="97" t="s">
        <v>1090</v>
      </c>
      <c r="B798" s="72" t="s">
        <v>817</v>
      </c>
      <c r="C798" s="99">
        <v>900</v>
      </c>
      <c r="D798" s="99">
        <v>0</v>
      </c>
      <c r="E798" s="99">
        <v>0</v>
      </c>
      <c r="F798" s="99">
        <v>0</v>
      </c>
      <c r="G798" s="99">
        <v>0</v>
      </c>
      <c r="H798" s="99">
        <v>0</v>
      </c>
      <c r="I798" s="99">
        <v>900</v>
      </c>
      <c r="J798" s="99">
        <v>0</v>
      </c>
      <c r="K798" s="99">
        <v>0</v>
      </c>
      <c r="L798" s="204" t="s">
        <v>210</v>
      </c>
    </row>
    <row r="799" spans="1:12" ht="114.75">
      <c r="A799" s="97" t="s">
        <v>1092</v>
      </c>
      <c r="B799" s="72" t="s">
        <v>818</v>
      </c>
      <c r="C799" s="99">
        <v>900</v>
      </c>
      <c r="D799" s="99">
        <v>0</v>
      </c>
      <c r="E799" s="99">
        <v>0</v>
      </c>
      <c r="F799" s="99">
        <v>0</v>
      </c>
      <c r="G799" s="99">
        <v>0</v>
      </c>
      <c r="H799" s="99">
        <v>0</v>
      </c>
      <c r="I799" s="99">
        <v>900</v>
      </c>
      <c r="J799" s="99">
        <v>0</v>
      </c>
      <c r="K799" s="99">
        <v>0</v>
      </c>
      <c r="L799" s="204" t="s">
        <v>210</v>
      </c>
    </row>
    <row r="800" spans="1:12" ht="114.75">
      <c r="A800" s="97" t="s">
        <v>1094</v>
      </c>
      <c r="B800" s="72" t="s">
        <v>819</v>
      </c>
      <c r="C800" s="99">
        <v>900</v>
      </c>
      <c r="D800" s="99">
        <v>0</v>
      </c>
      <c r="E800" s="99">
        <v>0</v>
      </c>
      <c r="F800" s="99">
        <v>0</v>
      </c>
      <c r="G800" s="99">
        <v>0</v>
      </c>
      <c r="H800" s="99">
        <v>0</v>
      </c>
      <c r="I800" s="99">
        <v>900</v>
      </c>
      <c r="J800" s="99">
        <v>0</v>
      </c>
      <c r="K800" s="99">
        <v>0</v>
      </c>
      <c r="L800" s="204" t="s">
        <v>210</v>
      </c>
    </row>
    <row r="801" spans="1:12" ht="51">
      <c r="A801" s="97" t="s">
        <v>1096</v>
      </c>
      <c r="B801" s="72" t="s">
        <v>820</v>
      </c>
      <c r="C801" s="99">
        <v>900</v>
      </c>
      <c r="D801" s="99">
        <v>0</v>
      </c>
      <c r="E801" s="99">
        <v>0</v>
      </c>
      <c r="F801" s="99">
        <v>0</v>
      </c>
      <c r="G801" s="99">
        <v>0</v>
      </c>
      <c r="H801" s="99">
        <v>0</v>
      </c>
      <c r="I801" s="99">
        <v>900</v>
      </c>
      <c r="J801" s="99">
        <v>0</v>
      </c>
      <c r="K801" s="99">
        <v>0</v>
      </c>
      <c r="L801" s="204" t="s">
        <v>210</v>
      </c>
    </row>
    <row r="802" spans="1:12" ht="51">
      <c r="A802" s="97" t="s">
        <v>1098</v>
      </c>
      <c r="B802" s="72" t="s">
        <v>821</v>
      </c>
      <c r="C802" s="99">
        <v>900</v>
      </c>
      <c r="D802" s="99">
        <v>0</v>
      </c>
      <c r="E802" s="99">
        <v>0</v>
      </c>
      <c r="F802" s="99">
        <v>0</v>
      </c>
      <c r="G802" s="99">
        <v>0</v>
      </c>
      <c r="H802" s="99">
        <v>0</v>
      </c>
      <c r="I802" s="99">
        <v>900</v>
      </c>
      <c r="J802" s="99">
        <v>0</v>
      </c>
      <c r="K802" s="99">
        <v>0</v>
      </c>
      <c r="L802" s="204" t="s">
        <v>210</v>
      </c>
    </row>
    <row r="803" spans="1:12" ht="51">
      <c r="A803" s="97" t="s">
        <v>1100</v>
      </c>
      <c r="B803" s="72" t="s">
        <v>822</v>
      </c>
      <c r="C803" s="99">
        <v>900</v>
      </c>
      <c r="D803" s="99">
        <v>0</v>
      </c>
      <c r="E803" s="99">
        <v>0</v>
      </c>
      <c r="F803" s="99">
        <v>0</v>
      </c>
      <c r="G803" s="99">
        <v>0</v>
      </c>
      <c r="H803" s="99">
        <v>0</v>
      </c>
      <c r="I803" s="99">
        <v>900</v>
      </c>
      <c r="J803" s="99">
        <v>0</v>
      </c>
      <c r="K803" s="99">
        <v>0</v>
      </c>
      <c r="L803" s="204" t="s">
        <v>210</v>
      </c>
    </row>
    <row r="804" spans="1:12" ht="51">
      <c r="A804" s="97" t="s">
        <v>1101</v>
      </c>
      <c r="B804" s="72" t="s">
        <v>823</v>
      </c>
      <c r="C804" s="99">
        <v>1000</v>
      </c>
      <c r="D804" s="99">
        <v>0</v>
      </c>
      <c r="E804" s="99">
        <v>0</v>
      </c>
      <c r="F804" s="99">
        <v>0</v>
      </c>
      <c r="G804" s="99">
        <v>0</v>
      </c>
      <c r="H804" s="99">
        <v>0</v>
      </c>
      <c r="I804" s="99">
        <v>1000</v>
      </c>
      <c r="J804" s="99">
        <v>0</v>
      </c>
      <c r="K804" s="99">
        <v>0</v>
      </c>
      <c r="L804" s="204" t="s">
        <v>210</v>
      </c>
    </row>
    <row r="805" spans="1:12" ht="63.75">
      <c r="A805" s="97" t="s">
        <v>1103</v>
      </c>
      <c r="B805" s="72" t="s">
        <v>824</v>
      </c>
      <c r="C805" s="99">
        <v>1000</v>
      </c>
      <c r="D805" s="99">
        <v>0</v>
      </c>
      <c r="E805" s="99">
        <v>0</v>
      </c>
      <c r="F805" s="99">
        <v>0</v>
      </c>
      <c r="G805" s="99">
        <v>0</v>
      </c>
      <c r="H805" s="99">
        <v>0</v>
      </c>
      <c r="I805" s="99">
        <v>1000</v>
      </c>
      <c r="J805" s="99">
        <v>0</v>
      </c>
      <c r="K805" s="99">
        <v>0</v>
      </c>
      <c r="L805" s="204" t="s">
        <v>210</v>
      </c>
    </row>
    <row r="806" spans="1:12" ht="63.75">
      <c r="A806" s="97" t="s">
        <v>1105</v>
      </c>
      <c r="B806" s="72" t="s">
        <v>825</v>
      </c>
      <c r="C806" s="99">
        <v>1000</v>
      </c>
      <c r="D806" s="99">
        <v>0</v>
      </c>
      <c r="E806" s="99">
        <v>0</v>
      </c>
      <c r="F806" s="99">
        <v>0</v>
      </c>
      <c r="G806" s="99">
        <v>0</v>
      </c>
      <c r="H806" s="99">
        <v>0</v>
      </c>
      <c r="I806" s="99">
        <v>1000</v>
      </c>
      <c r="J806" s="99">
        <v>0</v>
      </c>
      <c r="K806" s="99">
        <v>0</v>
      </c>
      <c r="L806" s="204" t="s">
        <v>210</v>
      </c>
    </row>
    <row r="807" spans="1:12" ht="63.75">
      <c r="A807" s="97" t="s">
        <v>1107</v>
      </c>
      <c r="B807" s="72" t="s">
        <v>826</v>
      </c>
      <c r="C807" s="99">
        <v>1000</v>
      </c>
      <c r="D807" s="99">
        <v>0</v>
      </c>
      <c r="E807" s="99">
        <v>0</v>
      </c>
      <c r="F807" s="99">
        <v>0</v>
      </c>
      <c r="G807" s="99">
        <v>0</v>
      </c>
      <c r="H807" s="99">
        <v>0</v>
      </c>
      <c r="I807" s="99">
        <v>1000</v>
      </c>
      <c r="J807" s="99">
        <v>0</v>
      </c>
      <c r="K807" s="99">
        <v>0</v>
      </c>
      <c r="L807" s="204" t="s">
        <v>210</v>
      </c>
    </row>
    <row r="808" spans="1:12" ht="63.75">
      <c r="A808" s="97" t="s">
        <v>1108</v>
      </c>
      <c r="B808" s="72" t="s">
        <v>827</v>
      </c>
      <c r="C808" s="99">
        <v>1000</v>
      </c>
      <c r="D808" s="99">
        <v>0</v>
      </c>
      <c r="E808" s="99">
        <v>0</v>
      </c>
      <c r="F808" s="99">
        <v>0</v>
      </c>
      <c r="G808" s="99">
        <v>0</v>
      </c>
      <c r="H808" s="99">
        <v>0</v>
      </c>
      <c r="I808" s="99">
        <v>1000</v>
      </c>
      <c r="J808" s="99">
        <v>0</v>
      </c>
      <c r="K808" s="99">
        <v>0</v>
      </c>
      <c r="L808" s="204" t="s">
        <v>210</v>
      </c>
    </row>
    <row r="809" spans="1:12" ht="63.75">
      <c r="A809" s="97" t="s">
        <v>1109</v>
      </c>
      <c r="B809" s="72" t="s">
        <v>828</v>
      </c>
      <c r="C809" s="99">
        <v>1000</v>
      </c>
      <c r="D809" s="99">
        <v>0</v>
      </c>
      <c r="E809" s="99">
        <v>0</v>
      </c>
      <c r="F809" s="99">
        <v>0</v>
      </c>
      <c r="G809" s="99">
        <v>0</v>
      </c>
      <c r="H809" s="99">
        <v>0</v>
      </c>
      <c r="I809" s="99">
        <v>1000</v>
      </c>
      <c r="J809" s="99">
        <v>0</v>
      </c>
      <c r="K809" s="99">
        <v>0</v>
      </c>
      <c r="L809" s="204" t="s">
        <v>210</v>
      </c>
    </row>
    <row r="810" spans="1:12" ht="63.75">
      <c r="A810" s="97" t="s">
        <v>1110</v>
      </c>
      <c r="B810" s="72" t="s">
        <v>829</v>
      </c>
      <c r="C810" s="99">
        <v>1000</v>
      </c>
      <c r="D810" s="99">
        <v>0</v>
      </c>
      <c r="E810" s="99">
        <v>0</v>
      </c>
      <c r="F810" s="99">
        <v>0</v>
      </c>
      <c r="G810" s="99">
        <v>0</v>
      </c>
      <c r="H810" s="99">
        <v>0</v>
      </c>
      <c r="I810" s="99">
        <v>1000</v>
      </c>
      <c r="J810" s="99">
        <v>0</v>
      </c>
      <c r="K810" s="99">
        <v>0</v>
      </c>
      <c r="L810" s="204" t="s">
        <v>210</v>
      </c>
    </row>
    <row r="811" spans="1:12" ht="63.75">
      <c r="A811" s="97" t="s">
        <v>1111</v>
      </c>
      <c r="B811" s="72" t="s">
        <v>830</v>
      </c>
      <c r="C811" s="99">
        <v>1000</v>
      </c>
      <c r="D811" s="99">
        <v>0</v>
      </c>
      <c r="E811" s="99">
        <v>0</v>
      </c>
      <c r="F811" s="99">
        <v>0</v>
      </c>
      <c r="G811" s="99">
        <v>0</v>
      </c>
      <c r="H811" s="99">
        <v>0</v>
      </c>
      <c r="I811" s="99">
        <v>1000</v>
      </c>
      <c r="J811" s="99">
        <v>0</v>
      </c>
      <c r="K811" s="99">
        <v>0</v>
      </c>
      <c r="L811" s="204" t="s">
        <v>210</v>
      </c>
    </row>
    <row r="812" spans="1:12" ht="63.75">
      <c r="A812" s="97" t="s">
        <v>1112</v>
      </c>
      <c r="B812" s="72" t="s">
        <v>831</v>
      </c>
      <c r="C812" s="99">
        <v>1000</v>
      </c>
      <c r="D812" s="99">
        <v>0</v>
      </c>
      <c r="E812" s="99">
        <v>0</v>
      </c>
      <c r="F812" s="99">
        <v>0</v>
      </c>
      <c r="G812" s="99">
        <v>0</v>
      </c>
      <c r="H812" s="99">
        <v>0</v>
      </c>
      <c r="I812" s="99">
        <v>1000</v>
      </c>
      <c r="J812" s="99">
        <v>0</v>
      </c>
      <c r="K812" s="99">
        <v>0</v>
      </c>
      <c r="L812" s="204" t="s">
        <v>210</v>
      </c>
    </row>
    <row r="813" spans="1:12" ht="63.75">
      <c r="A813" s="97" t="s">
        <v>1113</v>
      </c>
      <c r="B813" s="72" t="s">
        <v>832</v>
      </c>
      <c r="C813" s="99">
        <v>1000</v>
      </c>
      <c r="D813" s="99">
        <v>0</v>
      </c>
      <c r="E813" s="99">
        <v>0</v>
      </c>
      <c r="F813" s="99">
        <v>0</v>
      </c>
      <c r="G813" s="99">
        <v>0</v>
      </c>
      <c r="H813" s="99">
        <v>0</v>
      </c>
      <c r="I813" s="99">
        <v>1000</v>
      </c>
      <c r="J813" s="99">
        <v>0</v>
      </c>
      <c r="K813" s="99">
        <v>0</v>
      </c>
      <c r="L813" s="204" t="s">
        <v>210</v>
      </c>
    </row>
    <row r="814" spans="1:12" ht="63.75">
      <c r="A814" s="97" t="s">
        <v>1116</v>
      </c>
      <c r="B814" s="72" t="s">
        <v>833</v>
      </c>
      <c r="C814" s="99">
        <v>500</v>
      </c>
      <c r="D814" s="99">
        <v>0</v>
      </c>
      <c r="E814" s="99">
        <v>0</v>
      </c>
      <c r="F814" s="99">
        <v>0</v>
      </c>
      <c r="G814" s="99">
        <v>0</v>
      </c>
      <c r="H814" s="99">
        <v>0</v>
      </c>
      <c r="I814" s="99">
        <v>500</v>
      </c>
      <c r="J814" s="99">
        <v>0</v>
      </c>
      <c r="K814" s="99">
        <v>0</v>
      </c>
      <c r="L814" s="204" t="s">
        <v>210</v>
      </c>
    </row>
    <row r="815" spans="1:12" ht="63.75">
      <c r="A815" s="97"/>
      <c r="B815" s="72" t="s">
        <v>834</v>
      </c>
      <c r="C815" s="99"/>
      <c r="D815" s="99"/>
      <c r="E815" s="99"/>
      <c r="F815" s="99"/>
      <c r="G815" s="99"/>
      <c r="H815" s="99"/>
      <c r="I815" s="99"/>
      <c r="J815" s="99"/>
      <c r="K815" s="99"/>
      <c r="L815" s="204"/>
    </row>
    <row r="816" spans="1:12" ht="102">
      <c r="A816" s="97" t="s">
        <v>1118</v>
      </c>
      <c r="B816" s="72" t="s">
        <v>835</v>
      </c>
      <c r="C816" s="99">
        <v>3177</v>
      </c>
      <c r="D816" s="99">
        <v>979.02</v>
      </c>
      <c r="E816" s="99">
        <v>0</v>
      </c>
      <c r="F816" s="99">
        <v>0</v>
      </c>
      <c r="G816" s="99">
        <v>0</v>
      </c>
      <c r="H816" s="99">
        <v>0</v>
      </c>
      <c r="I816" s="99">
        <v>3177</v>
      </c>
      <c r="J816" s="99">
        <v>979.02</v>
      </c>
      <c r="K816" s="99">
        <v>979.02</v>
      </c>
      <c r="L816" s="204" t="s">
        <v>375</v>
      </c>
    </row>
    <row r="817" spans="1:12" ht="76.5">
      <c r="A817" s="97" t="s">
        <v>1120</v>
      </c>
      <c r="B817" s="72" t="s">
        <v>836</v>
      </c>
      <c r="C817" s="99">
        <v>1080</v>
      </c>
      <c r="D817" s="99">
        <v>362.9</v>
      </c>
      <c r="E817" s="99">
        <v>0</v>
      </c>
      <c r="F817" s="99">
        <v>0</v>
      </c>
      <c r="G817" s="99">
        <v>0</v>
      </c>
      <c r="H817" s="99">
        <v>0</v>
      </c>
      <c r="I817" s="99">
        <v>1080</v>
      </c>
      <c r="J817" s="99">
        <v>362.9</v>
      </c>
      <c r="K817" s="99">
        <v>362.9</v>
      </c>
      <c r="L817" s="204" t="s">
        <v>376</v>
      </c>
    </row>
    <row r="818" spans="1:12" ht="140.25">
      <c r="A818" s="97" t="s">
        <v>1122</v>
      </c>
      <c r="B818" s="72" t="s">
        <v>837</v>
      </c>
      <c r="C818" s="99">
        <v>5367.6</v>
      </c>
      <c r="D818" s="99">
        <v>1900.8</v>
      </c>
      <c r="E818" s="99">
        <v>0</v>
      </c>
      <c r="F818" s="99">
        <v>0</v>
      </c>
      <c r="G818" s="99">
        <v>0</v>
      </c>
      <c r="H818" s="99">
        <v>0</v>
      </c>
      <c r="I818" s="99">
        <v>5367.6</v>
      </c>
      <c r="J818" s="99">
        <v>1900.8</v>
      </c>
      <c r="K818" s="99">
        <v>1900.8</v>
      </c>
      <c r="L818" s="204" t="s">
        <v>336</v>
      </c>
    </row>
    <row r="819" spans="1:12" ht="102">
      <c r="A819" s="97" t="s">
        <v>1124</v>
      </c>
      <c r="B819" s="72" t="s">
        <v>838</v>
      </c>
      <c r="C819" s="99">
        <v>1872</v>
      </c>
      <c r="D819" s="99">
        <v>662.2</v>
      </c>
      <c r="E819" s="99">
        <v>0</v>
      </c>
      <c r="F819" s="99">
        <v>0</v>
      </c>
      <c r="G819" s="99">
        <v>0</v>
      </c>
      <c r="H819" s="99">
        <v>0</v>
      </c>
      <c r="I819" s="99">
        <v>1872</v>
      </c>
      <c r="J819" s="99">
        <v>662.2</v>
      </c>
      <c r="K819" s="99">
        <v>662.2</v>
      </c>
      <c r="L819" s="204" t="s">
        <v>336</v>
      </c>
    </row>
    <row r="820" spans="1:12" ht="89.25">
      <c r="A820" s="97" t="s">
        <v>1125</v>
      </c>
      <c r="B820" s="72" t="s">
        <v>839</v>
      </c>
      <c r="C820" s="99">
        <v>2811</v>
      </c>
      <c r="D820" s="99">
        <v>970</v>
      </c>
      <c r="E820" s="99">
        <v>0</v>
      </c>
      <c r="F820" s="99">
        <v>0</v>
      </c>
      <c r="G820" s="99">
        <v>0</v>
      </c>
      <c r="H820" s="99">
        <v>0</v>
      </c>
      <c r="I820" s="99">
        <v>2811</v>
      </c>
      <c r="J820" s="99">
        <v>970</v>
      </c>
      <c r="K820" s="99">
        <v>970</v>
      </c>
      <c r="L820" s="204" t="s">
        <v>377</v>
      </c>
    </row>
    <row r="821" spans="1:12" ht="76.5">
      <c r="A821" s="97" t="s">
        <v>1127</v>
      </c>
      <c r="B821" s="72" t="s">
        <v>840</v>
      </c>
      <c r="C821" s="99">
        <v>1051.8</v>
      </c>
      <c r="D821" s="99">
        <v>358.85</v>
      </c>
      <c r="E821" s="99">
        <v>0</v>
      </c>
      <c r="F821" s="99">
        <v>0</v>
      </c>
      <c r="G821" s="99">
        <v>0</v>
      </c>
      <c r="H821" s="99">
        <v>0</v>
      </c>
      <c r="I821" s="99">
        <v>1051.8</v>
      </c>
      <c r="J821" s="99">
        <v>358.85</v>
      </c>
      <c r="K821" s="99">
        <v>358.85</v>
      </c>
      <c r="L821" s="204" t="s">
        <v>281</v>
      </c>
    </row>
    <row r="822" spans="1:12" ht="89.25">
      <c r="A822" s="97" t="s">
        <v>1129</v>
      </c>
      <c r="B822" s="72" t="s">
        <v>841</v>
      </c>
      <c r="C822" s="99">
        <v>3097.2</v>
      </c>
      <c r="D822" s="99">
        <v>270.888</v>
      </c>
      <c r="E822" s="99">
        <v>0</v>
      </c>
      <c r="F822" s="99">
        <v>0</v>
      </c>
      <c r="G822" s="99">
        <v>0</v>
      </c>
      <c r="H822" s="99">
        <v>0</v>
      </c>
      <c r="I822" s="99">
        <v>3097.2</v>
      </c>
      <c r="J822" s="99">
        <v>270.888</v>
      </c>
      <c r="K822" s="99">
        <v>270.888</v>
      </c>
      <c r="L822" s="204" t="s">
        <v>378</v>
      </c>
    </row>
    <row r="823" spans="1:12" ht="76.5">
      <c r="A823" s="97" t="s">
        <v>1131</v>
      </c>
      <c r="B823" s="72" t="s">
        <v>842</v>
      </c>
      <c r="C823" s="99">
        <v>1100</v>
      </c>
      <c r="D823" s="99">
        <v>317.646</v>
      </c>
      <c r="E823" s="99">
        <v>0</v>
      </c>
      <c r="F823" s="99">
        <v>0</v>
      </c>
      <c r="G823" s="99">
        <v>0</v>
      </c>
      <c r="H823" s="99">
        <v>0</v>
      </c>
      <c r="I823" s="99">
        <v>1100</v>
      </c>
      <c r="J823" s="99">
        <v>317.646</v>
      </c>
      <c r="K823" s="99">
        <v>317.646</v>
      </c>
      <c r="L823" s="204" t="s">
        <v>379</v>
      </c>
    </row>
    <row r="824" spans="1:12" ht="89.25">
      <c r="A824" s="97" t="s">
        <v>1132</v>
      </c>
      <c r="B824" s="72" t="s">
        <v>843</v>
      </c>
      <c r="C824" s="99">
        <v>1500</v>
      </c>
      <c r="D824" s="99">
        <v>345.548</v>
      </c>
      <c r="E824" s="99">
        <v>0</v>
      </c>
      <c r="F824" s="99">
        <v>0</v>
      </c>
      <c r="G824" s="99">
        <v>0</v>
      </c>
      <c r="H824" s="99">
        <v>0</v>
      </c>
      <c r="I824" s="99">
        <v>1500</v>
      </c>
      <c r="J824" s="99">
        <v>345.548</v>
      </c>
      <c r="K824" s="99">
        <v>345.548</v>
      </c>
      <c r="L824" s="204" t="s">
        <v>380</v>
      </c>
    </row>
    <row r="825" spans="1:12" ht="89.25">
      <c r="A825" s="97" t="s">
        <v>1133</v>
      </c>
      <c r="B825" s="72" t="s">
        <v>844</v>
      </c>
      <c r="C825" s="99">
        <v>1300</v>
      </c>
      <c r="D825" s="99">
        <v>336.75</v>
      </c>
      <c r="E825" s="99">
        <v>0</v>
      </c>
      <c r="F825" s="99">
        <v>0</v>
      </c>
      <c r="G825" s="99">
        <v>0</v>
      </c>
      <c r="H825" s="99">
        <v>0</v>
      </c>
      <c r="I825" s="99">
        <v>1300</v>
      </c>
      <c r="J825" s="99">
        <v>336.75</v>
      </c>
      <c r="K825" s="99">
        <v>336.75</v>
      </c>
      <c r="L825" s="204" t="s">
        <v>381</v>
      </c>
    </row>
    <row r="826" spans="1:12" ht="89.25">
      <c r="A826" s="97" t="s">
        <v>1134</v>
      </c>
      <c r="B826" s="72" t="s">
        <v>845</v>
      </c>
      <c r="C826" s="99">
        <v>900</v>
      </c>
      <c r="D826" s="99">
        <v>230.283</v>
      </c>
      <c r="E826" s="99">
        <v>0</v>
      </c>
      <c r="F826" s="99">
        <v>0</v>
      </c>
      <c r="G826" s="99">
        <v>0</v>
      </c>
      <c r="H826" s="99">
        <v>0</v>
      </c>
      <c r="I826" s="99">
        <v>900</v>
      </c>
      <c r="J826" s="99">
        <v>230.283</v>
      </c>
      <c r="K826" s="99">
        <v>230.283</v>
      </c>
      <c r="L826" s="204" t="s">
        <v>382</v>
      </c>
    </row>
    <row r="827" spans="1:12" ht="63.75">
      <c r="A827" s="97"/>
      <c r="B827" s="72" t="s">
        <v>1326</v>
      </c>
      <c r="C827" s="99"/>
      <c r="D827" s="99"/>
      <c r="E827" s="99"/>
      <c r="F827" s="99"/>
      <c r="G827" s="99"/>
      <c r="H827" s="99"/>
      <c r="I827" s="99"/>
      <c r="J827" s="99"/>
      <c r="K827" s="99"/>
      <c r="L827" s="204"/>
    </row>
    <row r="828" spans="1:12" ht="127.5">
      <c r="A828" s="97" t="s">
        <v>1135</v>
      </c>
      <c r="B828" s="72" t="s">
        <v>846</v>
      </c>
      <c r="C828" s="99">
        <v>1796.4</v>
      </c>
      <c r="D828" s="99">
        <v>953.314</v>
      </c>
      <c r="E828" s="99">
        <v>0</v>
      </c>
      <c r="F828" s="99">
        <v>0</v>
      </c>
      <c r="G828" s="99">
        <v>0</v>
      </c>
      <c r="H828" s="99">
        <v>0</v>
      </c>
      <c r="I828" s="99">
        <v>1796.4</v>
      </c>
      <c r="J828" s="99">
        <v>953.314</v>
      </c>
      <c r="K828" s="99">
        <v>953.314</v>
      </c>
      <c r="L828" s="204" t="s">
        <v>383</v>
      </c>
    </row>
    <row r="829" spans="1:12" ht="89.25">
      <c r="A829" s="97" t="s">
        <v>1136</v>
      </c>
      <c r="B829" s="72" t="s">
        <v>847</v>
      </c>
      <c r="C829" s="99">
        <v>10348.8</v>
      </c>
      <c r="D829" s="99">
        <v>9564.342</v>
      </c>
      <c r="E829" s="99">
        <v>0</v>
      </c>
      <c r="F829" s="99">
        <v>0</v>
      </c>
      <c r="G829" s="99">
        <v>0</v>
      </c>
      <c r="H829" s="99">
        <v>0</v>
      </c>
      <c r="I829" s="99">
        <v>10348.8</v>
      </c>
      <c r="J829" s="99">
        <v>9564.342</v>
      </c>
      <c r="K829" s="99">
        <v>9564.342</v>
      </c>
      <c r="L829" s="204" t="s">
        <v>384</v>
      </c>
    </row>
    <row r="830" spans="1:12" ht="114.75">
      <c r="A830" s="97" t="s">
        <v>1137</v>
      </c>
      <c r="B830" s="72" t="s">
        <v>848</v>
      </c>
      <c r="C830" s="99">
        <v>13232.8</v>
      </c>
      <c r="D830" s="99">
        <v>6998.501</v>
      </c>
      <c r="E830" s="99">
        <v>0</v>
      </c>
      <c r="F830" s="99">
        <v>0</v>
      </c>
      <c r="G830" s="99">
        <v>0</v>
      </c>
      <c r="H830" s="99">
        <v>0</v>
      </c>
      <c r="I830" s="99">
        <v>13232.8</v>
      </c>
      <c r="J830" s="99">
        <v>6998.501</v>
      </c>
      <c r="K830" s="99">
        <v>6998.501</v>
      </c>
      <c r="L830" s="204" t="s">
        <v>272</v>
      </c>
    </row>
    <row r="831" spans="1:12" ht="89.25">
      <c r="A831" s="97" t="s">
        <v>1138</v>
      </c>
      <c r="B831" s="72" t="s">
        <v>849</v>
      </c>
      <c r="C831" s="99">
        <v>5500</v>
      </c>
      <c r="D831" s="99">
        <v>1354</v>
      </c>
      <c r="E831" s="99">
        <v>0</v>
      </c>
      <c r="F831" s="99">
        <v>0</v>
      </c>
      <c r="G831" s="99">
        <v>0</v>
      </c>
      <c r="H831" s="99">
        <v>0</v>
      </c>
      <c r="I831" s="99">
        <v>5500</v>
      </c>
      <c r="J831" s="99">
        <v>1354</v>
      </c>
      <c r="K831" s="99">
        <v>1354</v>
      </c>
      <c r="L831" s="204" t="s">
        <v>385</v>
      </c>
    </row>
    <row r="832" spans="1:12" ht="76.5">
      <c r="A832" s="97" t="s">
        <v>1140</v>
      </c>
      <c r="B832" s="72" t="s">
        <v>850</v>
      </c>
      <c r="C832" s="99">
        <v>5500</v>
      </c>
      <c r="D832" s="99">
        <v>71.936</v>
      </c>
      <c r="E832" s="99">
        <v>0</v>
      </c>
      <c r="F832" s="99">
        <v>0</v>
      </c>
      <c r="G832" s="99">
        <v>0</v>
      </c>
      <c r="H832" s="99">
        <v>0</v>
      </c>
      <c r="I832" s="99">
        <v>5500</v>
      </c>
      <c r="J832" s="99">
        <v>71.936</v>
      </c>
      <c r="K832" s="99">
        <v>71.936</v>
      </c>
      <c r="L832" s="204" t="s">
        <v>269</v>
      </c>
    </row>
    <row r="833" spans="1:12" ht="63.75">
      <c r="A833" s="97" t="s">
        <v>1141</v>
      </c>
      <c r="B833" s="72" t="s">
        <v>851</v>
      </c>
      <c r="C833" s="99">
        <v>4000</v>
      </c>
      <c r="D833" s="99">
        <v>510.95</v>
      </c>
      <c r="E833" s="99">
        <v>0</v>
      </c>
      <c r="F833" s="99">
        <v>0</v>
      </c>
      <c r="G833" s="99">
        <v>0</v>
      </c>
      <c r="H833" s="99">
        <v>0</v>
      </c>
      <c r="I833" s="99">
        <v>4000</v>
      </c>
      <c r="J833" s="99">
        <v>510.95</v>
      </c>
      <c r="K833" s="99">
        <v>510.95</v>
      </c>
      <c r="L833" s="204" t="s">
        <v>386</v>
      </c>
    </row>
    <row r="834" spans="1:12" ht="89.25">
      <c r="A834" s="97" t="s">
        <v>1142</v>
      </c>
      <c r="B834" s="72" t="s">
        <v>852</v>
      </c>
      <c r="C834" s="99">
        <v>1095</v>
      </c>
      <c r="D834" s="99">
        <v>0</v>
      </c>
      <c r="E834" s="99">
        <v>0</v>
      </c>
      <c r="F834" s="99">
        <v>0</v>
      </c>
      <c r="G834" s="99">
        <v>0</v>
      </c>
      <c r="H834" s="99">
        <v>0</v>
      </c>
      <c r="I834" s="99">
        <v>1095</v>
      </c>
      <c r="J834" s="99">
        <v>0</v>
      </c>
      <c r="K834" s="99">
        <v>0</v>
      </c>
      <c r="L834" s="204" t="s">
        <v>210</v>
      </c>
    </row>
    <row r="835" spans="1:12" ht="63.75">
      <c r="A835" s="97" t="s">
        <v>1144</v>
      </c>
      <c r="B835" s="72" t="s">
        <v>853</v>
      </c>
      <c r="C835" s="99">
        <v>271.9</v>
      </c>
      <c r="D835" s="99">
        <v>0</v>
      </c>
      <c r="E835" s="99">
        <v>0</v>
      </c>
      <c r="F835" s="99">
        <v>0</v>
      </c>
      <c r="G835" s="99">
        <v>0</v>
      </c>
      <c r="H835" s="99">
        <v>0</v>
      </c>
      <c r="I835" s="99">
        <v>271.9</v>
      </c>
      <c r="J835" s="99">
        <v>0</v>
      </c>
      <c r="K835" s="99">
        <v>0</v>
      </c>
      <c r="L835" s="204" t="s">
        <v>210</v>
      </c>
    </row>
    <row r="836" spans="1:12" ht="76.5">
      <c r="A836" s="97" t="s">
        <v>1145</v>
      </c>
      <c r="B836" s="72" t="s">
        <v>854</v>
      </c>
      <c r="C836" s="99">
        <v>412.6</v>
      </c>
      <c r="D836" s="99">
        <v>0</v>
      </c>
      <c r="E836" s="99">
        <v>0</v>
      </c>
      <c r="F836" s="99">
        <v>0</v>
      </c>
      <c r="G836" s="99">
        <v>0</v>
      </c>
      <c r="H836" s="99">
        <v>0</v>
      </c>
      <c r="I836" s="99">
        <v>412.6</v>
      </c>
      <c r="J836" s="99">
        <v>0</v>
      </c>
      <c r="K836" s="99">
        <v>0</v>
      </c>
      <c r="L836" s="204" t="s">
        <v>210</v>
      </c>
    </row>
    <row r="837" spans="1:12" ht="76.5">
      <c r="A837" s="97" t="s">
        <v>1146</v>
      </c>
      <c r="B837" s="72" t="s">
        <v>855</v>
      </c>
      <c r="C837" s="99">
        <v>1027.6</v>
      </c>
      <c r="D837" s="99">
        <v>0</v>
      </c>
      <c r="E837" s="99">
        <v>0</v>
      </c>
      <c r="F837" s="99">
        <v>0</v>
      </c>
      <c r="G837" s="99">
        <v>0</v>
      </c>
      <c r="H837" s="99">
        <v>0</v>
      </c>
      <c r="I837" s="99">
        <v>1027.6</v>
      </c>
      <c r="J837" s="99">
        <v>0</v>
      </c>
      <c r="K837" s="99">
        <v>0</v>
      </c>
      <c r="L837" s="204" t="s">
        <v>210</v>
      </c>
    </row>
    <row r="838" spans="1:12" ht="76.5">
      <c r="A838" s="97" t="s">
        <v>1147</v>
      </c>
      <c r="B838" s="72" t="s">
        <v>856</v>
      </c>
      <c r="C838" s="99">
        <v>1042.7</v>
      </c>
      <c r="D838" s="99">
        <v>0</v>
      </c>
      <c r="E838" s="99">
        <v>0</v>
      </c>
      <c r="F838" s="99">
        <v>0</v>
      </c>
      <c r="G838" s="99">
        <v>0</v>
      </c>
      <c r="H838" s="99">
        <v>0</v>
      </c>
      <c r="I838" s="99">
        <v>1042.7</v>
      </c>
      <c r="J838" s="99">
        <v>0</v>
      </c>
      <c r="K838" s="99">
        <v>0</v>
      </c>
      <c r="L838" s="204" t="s">
        <v>210</v>
      </c>
    </row>
    <row r="839" spans="1:12" ht="76.5">
      <c r="A839" s="97" t="s">
        <v>1148</v>
      </c>
      <c r="B839" s="72" t="s">
        <v>857</v>
      </c>
      <c r="C839" s="99">
        <v>1971.5</v>
      </c>
      <c r="D839" s="99">
        <v>0</v>
      </c>
      <c r="E839" s="99">
        <v>0</v>
      </c>
      <c r="F839" s="99">
        <v>0</v>
      </c>
      <c r="G839" s="99">
        <v>0</v>
      </c>
      <c r="H839" s="99">
        <v>0</v>
      </c>
      <c r="I839" s="99">
        <v>1971.5</v>
      </c>
      <c r="J839" s="99">
        <v>0</v>
      </c>
      <c r="K839" s="99">
        <v>0</v>
      </c>
      <c r="L839" s="204" t="s">
        <v>210</v>
      </c>
    </row>
    <row r="840" spans="1:12" ht="76.5">
      <c r="A840" s="97" t="s">
        <v>1149</v>
      </c>
      <c r="B840" s="72" t="s">
        <v>858</v>
      </c>
      <c r="C840" s="99">
        <v>1218.2</v>
      </c>
      <c r="D840" s="99">
        <v>0</v>
      </c>
      <c r="E840" s="99">
        <v>0</v>
      </c>
      <c r="F840" s="99">
        <v>0</v>
      </c>
      <c r="G840" s="99">
        <v>0</v>
      </c>
      <c r="H840" s="99">
        <v>0</v>
      </c>
      <c r="I840" s="99">
        <v>1218.2</v>
      </c>
      <c r="J840" s="99">
        <v>0</v>
      </c>
      <c r="K840" s="99">
        <v>0</v>
      </c>
      <c r="L840" s="204" t="s">
        <v>210</v>
      </c>
    </row>
    <row r="841" spans="1:12" ht="76.5">
      <c r="A841" s="97" t="s">
        <v>1151</v>
      </c>
      <c r="B841" s="72" t="s">
        <v>859</v>
      </c>
      <c r="C841" s="99">
        <v>1256.8</v>
      </c>
      <c r="D841" s="99">
        <v>0</v>
      </c>
      <c r="E841" s="99">
        <v>0</v>
      </c>
      <c r="F841" s="99">
        <v>0</v>
      </c>
      <c r="G841" s="99">
        <v>0</v>
      </c>
      <c r="H841" s="99">
        <v>0</v>
      </c>
      <c r="I841" s="99">
        <v>1256.8</v>
      </c>
      <c r="J841" s="99">
        <v>0</v>
      </c>
      <c r="K841" s="99">
        <v>0</v>
      </c>
      <c r="L841" s="204" t="s">
        <v>210</v>
      </c>
    </row>
    <row r="842" spans="1:12" ht="76.5">
      <c r="A842" s="97" t="s">
        <v>1152</v>
      </c>
      <c r="B842" s="72" t="s">
        <v>860</v>
      </c>
      <c r="C842" s="99">
        <v>1315.8</v>
      </c>
      <c r="D842" s="99">
        <v>0</v>
      </c>
      <c r="E842" s="99">
        <v>0</v>
      </c>
      <c r="F842" s="99">
        <v>0</v>
      </c>
      <c r="G842" s="99">
        <v>0</v>
      </c>
      <c r="H842" s="99">
        <v>0</v>
      </c>
      <c r="I842" s="99">
        <v>1315.8</v>
      </c>
      <c r="J842" s="99">
        <v>0</v>
      </c>
      <c r="K842" s="99">
        <v>0</v>
      </c>
      <c r="L842" s="204" t="s">
        <v>210</v>
      </c>
    </row>
    <row r="843" spans="1:12" ht="89.25">
      <c r="A843" s="97" t="s">
        <v>1154</v>
      </c>
      <c r="B843" s="72" t="s">
        <v>861</v>
      </c>
      <c r="C843" s="99">
        <v>418.3</v>
      </c>
      <c r="D843" s="99">
        <v>0</v>
      </c>
      <c r="E843" s="99">
        <v>0</v>
      </c>
      <c r="F843" s="99">
        <v>0</v>
      </c>
      <c r="G843" s="99">
        <v>0</v>
      </c>
      <c r="H843" s="99">
        <v>0</v>
      </c>
      <c r="I843" s="99">
        <v>418.3</v>
      </c>
      <c r="J843" s="99">
        <v>0</v>
      </c>
      <c r="K843" s="99">
        <v>0</v>
      </c>
      <c r="L843" s="204" t="s">
        <v>210</v>
      </c>
    </row>
    <row r="844" spans="1:12" ht="89.25">
      <c r="A844" s="97" t="s">
        <v>1156</v>
      </c>
      <c r="B844" s="72" t="s">
        <v>862</v>
      </c>
      <c r="C844" s="99">
        <v>480.4</v>
      </c>
      <c r="D844" s="99">
        <v>0</v>
      </c>
      <c r="E844" s="99">
        <v>0</v>
      </c>
      <c r="F844" s="99">
        <v>0</v>
      </c>
      <c r="G844" s="99">
        <v>0</v>
      </c>
      <c r="H844" s="99">
        <v>0</v>
      </c>
      <c r="I844" s="99">
        <v>480.4</v>
      </c>
      <c r="J844" s="99">
        <v>0</v>
      </c>
      <c r="K844" s="99">
        <v>0</v>
      </c>
      <c r="L844" s="204" t="s">
        <v>210</v>
      </c>
    </row>
    <row r="845" spans="1:12" ht="89.25">
      <c r="A845" s="97" t="s">
        <v>1158</v>
      </c>
      <c r="B845" s="72" t="s">
        <v>863</v>
      </c>
      <c r="C845" s="99">
        <v>712</v>
      </c>
      <c r="D845" s="99">
        <v>0</v>
      </c>
      <c r="E845" s="99">
        <v>0</v>
      </c>
      <c r="F845" s="99">
        <v>0</v>
      </c>
      <c r="G845" s="99">
        <v>0</v>
      </c>
      <c r="H845" s="99">
        <v>0</v>
      </c>
      <c r="I845" s="99">
        <v>712</v>
      </c>
      <c r="J845" s="99">
        <v>0</v>
      </c>
      <c r="K845" s="99">
        <v>0</v>
      </c>
      <c r="L845" s="204" t="s">
        <v>210</v>
      </c>
    </row>
    <row r="846" spans="1:12" ht="76.5">
      <c r="A846" s="97" t="s">
        <v>1160</v>
      </c>
      <c r="B846" s="72" t="s">
        <v>864</v>
      </c>
      <c r="C846" s="99">
        <v>2002.3</v>
      </c>
      <c r="D846" s="99">
        <v>0</v>
      </c>
      <c r="E846" s="99">
        <v>0</v>
      </c>
      <c r="F846" s="99">
        <v>0</v>
      </c>
      <c r="G846" s="99">
        <v>0</v>
      </c>
      <c r="H846" s="99">
        <v>0</v>
      </c>
      <c r="I846" s="99">
        <v>2002.3</v>
      </c>
      <c r="J846" s="99">
        <v>0</v>
      </c>
      <c r="K846" s="99">
        <v>0</v>
      </c>
      <c r="L846" s="204" t="s">
        <v>210</v>
      </c>
    </row>
    <row r="847" spans="1:12" ht="76.5">
      <c r="A847" s="97" t="s">
        <v>1162</v>
      </c>
      <c r="B847" s="72" t="s">
        <v>865</v>
      </c>
      <c r="C847" s="99">
        <v>2018</v>
      </c>
      <c r="D847" s="99">
        <v>0</v>
      </c>
      <c r="E847" s="99">
        <v>0</v>
      </c>
      <c r="F847" s="99">
        <v>0</v>
      </c>
      <c r="G847" s="99">
        <v>0</v>
      </c>
      <c r="H847" s="99">
        <v>0</v>
      </c>
      <c r="I847" s="99">
        <v>2018</v>
      </c>
      <c r="J847" s="99">
        <v>0</v>
      </c>
      <c r="K847" s="99">
        <v>0</v>
      </c>
      <c r="L847" s="204" t="s">
        <v>210</v>
      </c>
    </row>
    <row r="848" spans="1:12" ht="63.75">
      <c r="A848" s="97"/>
      <c r="B848" s="72" t="s">
        <v>1619</v>
      </c>
      <c r="C848" s="99"/>
      <c r="D848" s="99"/>
      <c r="E848" s="99"/>
      <c r="F848" s="99"/>
      <c r="G848" s="99"/>
      <c r="H848" s="99"/>
      <c r="I848" s="99"/>
      <c r="J848" s="99"/>
      <c r="K848" s="99"/>
      <c r="L848" s="204"/>
    </row>
    <row r="849" spans="1:12" ht="102">
      <c r="A849" s="97" t="s">
        <v>1164</v>
      </c>
      <c r="B849" s="72" t="s">
        <v>866</v>
      </c>
      <c r="C849" s="99">
        <v>1600</v>
      </c>
      <c r="D849" s="99">
        <v>0</v>
      </c>
      <c r="E849" s="99">
        <v>0</v>
      </c>
      <c r="F849" s="99">
        <v>0</v>
      </c>
      <c r="G849" s="99">
        <v>0</v>
      </c>
      <c r="H849" s="99">
        <v>0</v>
      </c>
      <c r="I849" s="99">
        <v>1600</v>
      </c>
      <c r="J849" s="99">
        <v>0</v>
      </c>
      <c r="K849" s="99">
        <v>0</v>
      </c>
      <c r="L849" s="204" t="s">
        <v>210</v>
      </c>
    </row>
    <row r="850" spans="1:12" ht="76.5">
      <c r="A850" s="97" t="s">
        <v>1166</v>
      </c>
      <c r="B850" s="72" t="s">
        <v>867</v>
      </c>
      <c r="C850" s="99">
        <v>1200</v>
      </c>
      <c r="D850" s="99">
        <v>0</v>
      </c>
      <c r="E850" s="99">
        <v>0</v>
      </c>
      <c r="F850" s="99">
        <v>0</v>
      </c>
      <c r="G850" s="99">
        <v>0</v>
      </c>
      <c r="H850" s="99">
        <v>0</v>
      </c>
      <c r="I850" s="99">
        <v>1200</v>
      </c>
      <c r="J850" s="99">
        <v>0</v>
      </c>
      <c r="K850" s="99">
        <v>0</v>
      </c>
      <c r="L850" s="204" t="s">
        <v>210</v>
      </c>
    </row>
    <row r="851" spans="1:12" ht="63.75">
      <c r="A851" s="97" t="s">
        <v>1168</v>
      </c>
      <c r="B851" s="72" t="s">
        <v>868</v>
      </c>
      <c r="C851" s="99">
        <v>1500</v>
      </c>
      <c r="D851" s="99">
        <v>0</v>
      </c>
      <c r="E851" s="99">
        <v>0</v>
      </c>
      <c r="F851" s="99">
        <v>0</v>
      </c>
      <c r="G851" s="99">
        <v>0</v>
      </c>
      <c r="H851" s="99">
        <v>0</v>
      </c>
      <c r="I851" s="99">
        <v>1500</v>
      </c>
      <c r="J851" s="99">
        <v>0</v>
      </c>
      <c r="K851" s="99">
        <v>0</v>
      </c>
      <c r="L851" s="204" t="s">
        <v>210</v>
      </c>
    </row>
    <row r="852" spans="1:12" ht="63.75">
      <c r="A852" s="97" t="s">
        <v>1170</v>
      </c>
      <c r="B852" s="72" t="s">
        <v>869</v>
      </c>
      <c r="C852" s="99">
        <v>1500</v>
      </c>
      <c r="D852" s="99">
        <v>0</v>
      </c>
      <c r="E852" s="99">
        <v>0</v>
      </c>
      <c r="F852" s="99">
        <v>0</v>
      </c>
      <c r="G852" s="99">
        <v>0</v>
      </c>
      <c r="H852" s="99">
        <v>0</v>
      </c>
      <c r="I852" s="99">
        <v>1500</v>
      </c>
      <c r="J852" s="99">
        <v>0</v>
      </c>
      <c r="K852" s="99">
        <v>0</v>
      </c>
      <c r="L852" s="204" t="s">
        <v>210</v>
      </c>
    </row>
    <row r="853" spans="1:12" ht="63.75">
      <c r="A853" s="97" t="s">
        <v>1172</v>
      </c>
      <c r="B853" s="72" t="s">
        <v>870</v>
      </c>
      <c r="C853" s="99">
        <v>1500</v>
      </c>
      <c r="D853" s="99">
        <v>0</v>
      </c>
      <c r="E853" s="99">
        <v>0</v>
      </c>
      <c r="F853" s="99">
        <v>0</v>
      </c>
      <c r="G853" s="99">
        <v>0</v>
      </c>
      <c r="H853" s="99">
        <v>0</v>
      </c>
      <c r="I853" s="99">
        <v>1500</v>
      </c>
      <c r="J853" s="99">
        <v>0</v>
      </c>
      <c r="K853" s="99">
        <v>0</v>
      </c>
      <c r="L853" s="204" t="s">
        <v>210</v>
      </c>
    </row>
    <row r="854" spans="1:12" ht="76.5">
      <c r="A854" s="97" t="s">
        <v>1174</v>
      </c>
      <c r="B854" s="72" t="s">
        <v>871</v>
      </c>
      <c r="C854" s="99">
        <v>6738</v>
      </c>
      <c r="D854" s="99">
        <v>0</v>
      </c>
      <c r="E854" s="99">
        <v>0</v>
      </c>
      <c r="F854" s="99">
        <v>0</v>
      </c>
      <c r="G854" s="99">
        <v>0</v>
      </c>
      <c r="H854" s="99">
        <v>0</v>
      </c>
      <c r="I854" s="99">
        <v>6738</v>
      </c>
      <c r="J854" s="99">
        <v>0</v>
      </c>
      <c r="K854" s="99">
        <v>0</v>
      </c>
      <c r="L854" s="204" t="s">
        <v>210</v>
      </c>
    </row>
    <row r="855" spans="1:12" ht="63.75">
      <c r="A855" s="97" t="s">
        <v>1176</v>
      </c>
      <c r="B855" s="72" t="s">
        <v>872</v>
      </c>
      <c r="C855" s="99">
        <v>7438.8</v>
      </c>
      <c r="D855" s="99">
        <v>0</v>
      </c>
      <c r="E855" s="99">
        <v>0</v>
      </c>
      <c r="F855" s="99">
        <v>0</v>
      </c>
      <c r="G855" s="99">
        <v>0</v>
      </c>
      <c r="H855" s="99">
        <v>0</v>
      </c>
      <c r="I855" s="99">
        <v>7438.8</v>
      </c>
      <c r="J855" s="99">
        <v>0</v>
      </c>
      <c r="K855" s="99">
        <v>0</v>
      </c>
      <c r="L855" s="204" t="s">
        <v>210</v>
      </c>
    </row>
    <row r="856" spans="1:12" ht="76.5">
      <c r="A856" s="97" t="s">
        <v>1178</v>
      </c>
      <c r="B856" s="72" t="s">
        <v>873</v>
      </c>
      <c r="C856" s="99">
        <v>254.8</v>
      </c>
      <c r="D856" s="99">
        <v>0</v>
      </c>
      <c r="E856" s="99">
        <v>0</v>
      </c>
      <c r="F856" s="99">
        <v>0</v>
      </c>
      <c r="G856" s="99">
        <v>0</v>
      </c>
      <c r="H856" s="99">
        <v>0</v>
      </c>
      <c r="I856" s="99">
        <v>254.8</v>
      </c>
      <c r="J856" s="99">
        <v>0</v>
      </c>
      <c r="K856" s="99">
        <v>0</v>
      </c>
      <c r="L856" s="204" t="s">
        <v>210</v>
      </c>
    </row>
    <row r="857" spans="1:12" ht="76.5">
      <c r="A857" s="97" t="s">
        <v>1180</v>
      </c>
      <c r="B857" s="72" t="s">
        <v>874</v>
      </c>
      <c r="C857" s="99">
        <v>4427.2</v>
      </c>
      <c r="D857" s="99">
        <v>0</v>
      </c>
      <c r="E857" s="99">
        <v>0</v>
      </c>
      <c r="F857" s="99">
        <v>0</v>
      </c>
      <c r="G857" s="99">
        <v>0</v>
      </c>
      <c r="H857" s="99">
        <v>0</v>
      </c>
      <c r="I857" s="99">
        <v>4427.2</v>
      </c>
      <c r="J857" s="99">
        <v>0</v>
      </c>
      <c r="K857" s="99">
        <v>0</v>
      </c>
      <c r="L857" s="204" t="s">
        <v>210</v>
      </c>
    </row>
    <row r="858" spans="1:12" ht="63.75">
      <c r="A858" s="97"/>
      <c r="B858" s="72" t="s">
        <v>1605</v>
      </c>
      <c r="C858" s="99"/>
      <c r="D858" s="99"/>
      <c r="E858" s="99"/>
      <c r="F858" s="99"/>
      <c r="G858" s="99"/>
      <c r="H858" s="99"/>
      <c r="I858" s="99"/>
      <c r="J858" s="99"/>
      <c r="K858" s="99"/>
      <c r="L858" s="204"/>
    </row>
    <row r="859" spans="1:12" ht="204">
      <c r="A859" s="97" t="s">
        <v>1182</v>
      </c>
      <c r="B859" s="72" t="s">
        <v>875</v>
      </c>
      <c r="C859" s="99">
        <v>7000</v>
      </c>
      <c r="D859" s="99">
        <v>0</v>
      </c>
      <c r="E859" s="99">
        <v>0</v>
      </c>
      <c r="F859" s="99">
        <v>0</v>
      </c>
      <c r="G859" s="99">
        <v>0</v>
      </c>
      <c r="H859" s="99">
        <v>0</v>
      </c>
      <c r="I859" s="99">
        <v>7000</v>
      </c>
      <c r="J859" s="99">
        <v>0</v>
      </c>
      <c r="K859" s="99">
        <v>0</v>
      </c>
      <c r="L859" s="204" t="s">
        <v>210</v>
      </c>
    </row>
    <row r="860" spans="1:12" ht="204">
      <c r="A860" s="97" t="s">
        <v>1184</v>
      </c>
      <c r="B860" s="72" t="s">
        <v>876</v>
      </c>
      <c r="C860" s="99">
        <v>6000</v>
      </c>
      <c r="D860" s="99">
        <v>0</v>
      </c>
      <c r="E860" s="99">
        <v>0</v>
      </c>
      <c r="F860" s="99">
        <v>0</v>
      </c>
      <c r="G860" s="99">
        <v>0</v>
      </c>
      <c r="H860" s="99">
        <v>0</v>
      </c>
      <c r="I860" s="99">
        <v>6000</v>
      </c>
      <c r="J860" s="99">
        <v>0</v>
      </c>
      <c r="K860" s="99">
        <v>0</v>
      </c>
      <c r="L860" s="204" t="s">
        <v>210</v>
      </c>
    </row>
    <row r="861" spans="1:12" ht="102">
      <c r="A861" s="97" t="s">
        <v>1185</v>
      </c>
      <c r="B861" s="72" t="s">
        <v>877</v>
      </c>
      <c r="C861" s="99">
        <v>2000</v>
      </c>
      <c r="D861" s="99">
        <v>0</v>
      </c>
      <c r="E861" s="99">
        <v>0</v>
      </c>
      <c r="F861" s="99">
        <v>0</v>
      </c>
      <c r="G861" s="99">
        <v>0</v>
      </c>
      <c r="H861" s="99">
        <v>0</v>
      </c>
      <c r="I861" s="99">
        <v>2000</v>
      </c>
      <c r="J861" s="99">
        <v>0</v>
      </c>
      <c r="K861" s="99">
        <v>0</v>
      </c>
      <c r="L861" s="204" t="s">
        <v>210</v>
      </c>
    </row>
    <row r="862" spans="1:12" ht="127.5">
      <c r="A862" s="97" t="s">
        <v>1187</v>
      </c>
      <c r="B862" s="72" t="s">
        <v>878</v>
      </c>
      <c r="C862" s="99">
        <v>2400</v>
      </c>
      <c r="D862" s="99">
        <v>0</v>
      </c>
      <c r="E862" s="99">
        <v>0</v>
      </c>
      <c r="F862" s="99">
        <v>0</v>
      </c>
      <c r="G862" s="99">
        <v>0</v>
      </c>
      <c r="H862" s="99">
        <v>0</v>
      </c>
      <c r="I862" s="99">
        <v>2400</v>
      </c>
      <c r="J862" s="99">
        <v>0</v>
      </c>
      <c r="K862" s="99">
        <v>0</v>
      </c>
      <c r="L862" s="204" t="s">
        <v>210</v>
      </c>
    </row>
    <row r="863" spans="1:12" ht="76.5">
      <c r="A863" s="97" t="s">
        <v>1189</v>
      </c>
      <c r="B863" s="72" t="s">
        <v>879</v>
      </c>
      <c r="C863" s="99">
        <v>2500</v>
      </c>
      <c r="D863" s="99">
        <v>0</v>
      </c>
      <c r="E863" s="99">
        <v>0</v>
      </c>
      <c r="F863" s="99">
        <v>0</v>
      </c>
      <c r="G863" s="99">
        <v>0</v>
      </c>
      <c r="H863" s="99">
        <v>0</v>
      </c>
      <c r="I863" s="99">
        <v>2500</v>
      </c>
      <c r="J863" s="99">
        <v>0</v>
      </c>
      <c r="K863" s="99">
        <v>0</v>
      </c>
      <c r="L863" s="204" t="s">
        <v>210</v>
      </c>
    </row>
    <row r="864" spans="1:12" ht="76.5">
      <c r="A864" s="97" t="s">
        <v>1190</v>
      </c>
      <c r="B864" s="72" t="s">
        <v>880</v>
      </c>
      <c r="C864" s="99">
        <v>5394.4</v>
      </c>
      <c r="D864" s="99">
        <v>0</v>
      </c>
      <c r="E864" s="99">
        <v>0</v>
      </c>
      <c r="F864" s="99">
        <v>0</v>
      </c>
      <c r="G864" s="99">
        <v>0</v>
      </c>
      <c r="H864" s="99">
        <v>0</v>
      </c>
      <c r="I864" s="99">
        <v>5394.4</v>
      </c>
      <c r="J864" s="99">
        <v>0</v>
      </c>
      <c r="K864" s="99">
        <v>0</v>
      </c>
      <c r="L864" s="204" t="s">
        <v>210</v>
      </c>
    </row>
    <row r="865" spans="1:12" ht="76.5">
      <c r="A865" s="97" t="s">
        <v>1191</v>
      </c>
      <c r="B865" s="72" t="s">
        <v>881</v>
      </c>
      <c r="C865" s="99">
        <v>5394.4</v>
      </c>
      <c r="D865" s="99">
        <v>0</v>
      </c>
      <c r="E865" s="99">
        <v>0</v>
      </c>
      <c r="F865" s="99">
        <v>0</v>
      </c>
      <c r="G865" s="99">
        <v>0</v>
      </c>
      <c r="H865" s="99">
        <v>0</v>
      </c>
      <c r="I865" s="99">
        <v>5394.4</v>
      </c>
      <c r="J865" s="99">
        <v>0</v>
      </c>
      <c r="K865" s="99">
        <v>0</v>
      </c>
      <c r="L865" s="204" t="s">
        <v>210</v>
      </c>
    </row>
    <row r="866" spans="1:12" ht="63.75">
      <c r="A866" s="97"/>
      <c r="B866" s="72" t="s">
        <v>882</v>
      </c>
      <c r="C866" s="99"/>
      <c r="D866" s="99"/>
      <c r="E866" s="99"/>
      <c r="F866" s="99"/>
      <c r="G866" s="99"/>
      <c r="H866" s="99"/>
      <c r="I866" s="99"/>
      <c r="J866" s="99"/>
      <c r="K866" s="99"/>
      <c r="L866" s="204"/>
    </row>
    <row r="867" spans="1:12" ht="140.25">
      <c r="A867" s="97" t="s">
        <v>1193</v>
      </c>
      <c r="B867" s="72" t="s">
        <v>883</v>
      </c>
      <c r="C867" s="99">
        <v>950</v>
      </c>
      <c r="D867" s="99">
        <v>169.706</v>
      </c>
      <c r="E867" s="99">
        <v>0</v>
      </c>
      <c r="F867" s="99">
        <v>0</v>
      </c>
      <c r="G867" s="99">
        <v>0</v>
      </c>
      <c r="H867" s="99">
        <v>0</v>
      </c>
      <c r="I867" s="99">
        <v>950</v>
      </c>
      <c r="J867" s="99">
        <v>169.706</v>
      </c>
      <c r="K867" s="99">
        <v>169.706</v>
      </c>
      <c r="L867" s="204" t="s">
        <v>387</v>
      </c>
    </row>
    <row r="868" spans="1:12" ht="165.75">
      <c r="A868" s="97" t="s">
        <v>1195</v>
      </c>
      <c r="B868" s="72" t="s">
        <v>884</v>
      </c>
      <c r="C868" s="99">
        <v>3150</v>
      </c>
      <c r="D868" s="99">
        <v>614.408</v>
      </c>
      <c r="E868" s="99">
        <v>0</v>
      </c>
      <c r="F868" s="99">
        <v>0</v>
      </c>
      <c r="G868" s="99">
        <v>0</v>
      </c>
      <c r="H868" s="99">
        <v>0</v>
      </c>
      <c r="I868" s="99">
        <v>3150</v>
      </c>
      <c r="J868" s="99">
        <v>614.408</v>
      </c>
      <c r="K868" s="99">
        <v>614.408</v>
      </c>
      <c r="L868" s="204" t="s">
        <v>388</v>
      </c>
    </row>
    <row r="869" spans="1:12" ht="140.25">
      <c r="A869" s="97" t="s">
        <v>1196</v>
      </c>
      <c r="B869" s="72" t="s">
        <v>885</v>
      </c>
      <c r="C869" s="99">
        <v>1500</v>
      </c>
      <c r="D869" s="99">
        <v>0</v>
      </c>
      <c r="E869" s="99">
        <v>0</v>
      </c>
      <c r="F869" s="99">
        <v>0</v>
      </c>
      <c r="G869" s="99">
        <v>0</v>
      </c>
      <c r="H869" s="99">
        <v>0</v>
      </c>
      <c r="I869" s="99">
        <v>1500</v>
      </c>
      <c r="J869" s="99">
        <v>0</v>
      </c>
      <c r="K869" s="99">
        <v>0</v>
      </c>
      <c r="L869" s="204" t="s">
        <v>210</v>
      </c>
    </row>
    <row r="870" spans="1:12" ht="76.5">
      <c r="A870" s="97" t="s">
        <v>1197</v>
      </c>
      <c r="B870" s="72" t="s">
        <v>886</v>
      </c>
      <c r="C870" s="99">
        <v>1371.3</v>
      </c>
      <c r="D870" s="99">
        <v>0</v>
      </c>
      <c r="E870" s="99">
        <v>0</v>
      </c>
      <c r="F870" s="99">
        <v>0</v>
      </c>
      <c r="G870" s="99">
        <v>0</v>
      </c>
      <c r="H870" s="99">
        <v>0</v>
      </c>
      <c r="I870" s="99">
        <v>1371.3</v>
      </c>
      <c r="J870" s="99">
        <v>0</v>
      </c>
      <c r="K870" s="99">
        <v>0</v>
      </c>
      <c r="L870" s="204" t="s">
        <v>210</v>
      </c>
    </row>
    <row r="871" spans="1:12" ht="76.5">
      <c r="A871" s="97" t="s">
        <v>1198</v>
      </c>
      <c r="B871" s="72" t="s">
        <v>887</v>
      </c>
      <c r="C871" s="99">
        <v>4960.2</v>
      </c>
      <c r="D871" s="99">
        <v>0</v>
      </c>
      <c r="E871" s="99">
        <v>0</v>
      </c>
      <c r="F871" s="99">
        <v>0</v>
      </c>
      <c r="G871" s="99">
        <v>0</v>
      </c>
      <c r="H871" s="99">
        <v>0</v>
      </c>
      <c r="I871" s="99">
        <v>4960.2</v>
      </c>
      <c r="J871" s="99">
        <v>0</v>
      </c>
      <c r="K871" s="99">
        <v>0</v>
      </c>
      <c r="L871" s="204" t="s">
        <v>210</v>
      </c>
    </row>
    <row r="872" spans="1:12" ht="89.25">
      <c r="A872" s="97" t="s">
        <v>1199</v>
      </c>
      <c r="B872" s="72" t="s">
        <v>888</v>
      </c>
      <c r="C872" s="99">
        <v>3216.2</v>
      </c>
      <c r="D872" s="99">
        <v>0</v>
      </c>
      <c r="E872" s="99">
        <v>0</v>
      </c>
      <c r="F872" s="99">
        <v>0</v>
      </c>
      <c r="G872" s="99">
        <v>0</v>
      </c>
      <c r="H872" s="99">
        <v>0</v>
      </c>
      <c r="I872" s="99">
        <v>3216.2</v>
      </c>
      <c r="J872" s="99">
        <v>0</v>
      </c>
      <c r="K872" s="99">
        <v>0</v>
      </c>
      <c r="L872" s="204" t="s">
        <v>210</v>
      </c>
    </row>
    <row r="873" spans="1:12" ht="76.5">
      <c r="A873" s="97"/>
      <c r="B873" s="72" t="s">
        <v>1115</v>
      </c>
      <c r="C873" s="99"/>
      <c r="D873" s="99"/>
      <c r="E873" s="99"/>
      <c r="F873" s="99"/>
      <c r="G873" s="99"/>
      <c r="H873" s="99"/>
      <c r="I873" s="99"/>
      <c r="J873" s="99"/>
      <c r="K873" s="99"/>
      <c r="L873" s="204"/>
    </row>
    <row r="874" spans="1:12" ht="76.5">
      <c r="A874" s="97" t="s">
        <v>1200</v>
      </c>
      <c r="B874" s="72" t="s">
        <v>889</v>
      </c>
      <c r="C874" s="99">
        <v>1591.1</v>
      </c>
      <c r="D874" s="99">
        <v>542.147</v>
      </c>
      <c r="E874" s="99">
        <v>0</v>
      </c>
      <c r="F874" s="99">
        <v>0</v>
      </c>
      <c r="G874" s="99">
        <v>0</v>
      </c>
      <c r="H874" s="99">
        <v>0</v>
      </c>
      <c r="I874" s="99">
        <v>1591.1</v>
      </c>
      <c r="J874" s="99">
        <v>542.147</v>
      </c>
      <c r="K874" s="99">
        <v>542.147</v>
      </c>
      <c r="L874" s="204" t="s">
        <v>281</v>
      </c>
    </row>
    <row r="875" spans="1:12" ht="102">
      <c r="A875" s="97" t="s">
        <v>1201</v>
      </c>
      <c r="B875" s="72" t="s">
        <v>890</v>
      </c>
      <c r="C875" s="99">
        <v>1142.5</v>
      </c>
      <c r="D875" s="99">
        <v>685.12</v>
      </c>
      <c r="E875" s="99">
        <v>0</v>
      </c>
      <c r="F875" s="99">
        <v>0</v>
      </c>
      <c r="G875" s="99">
        <v>0</v>
      </c>
      <c r="H875" s="99">
        <v>0</v>
      </c>
      <c r="I875" s="99">
        <v>1142.5</v>
      </c>
      <c r="J875" s="99">
        <v>685.12</v>
      </c>
      <c r="K875" s="99">
        <v>685.12</v>
      </c>
      <c r="L875" s="204" t="s">
        <v>389</v>
      </c>
    </row>
    <row r="876" spans="1:12" ht="76.5">
      <c r="A876" s="97" t="s">
        <v>1203</v>
      </c>
      <c r="B876" s="72" t="s">
        <v>891</v>
      </c>
      <c r="C876" s="99">
        <v>1179.9</v>
      </c>
      <c r="D876" s="99">
        <v>0</v>
      </c>
      <c r="E876" s="99">
        <v>0</v>
      </c>
      <c r="F876" s="99">
        <v>0</v>
      </c>
      <c r="G876" s="99">
        <v>0</v>
      </c>
      <c r="H876" s="99">
        <v>0</v>
      </c>
      <c r="I876" s="99">
        <v>1179.9</v>
      </c>
      <c r="J876" s="99">
        <v>0</v>
      </c>
      <c r="K876" s="99">
        <v>0</v>
      </c>
      <c r="L876" s="204" t="s">
        <v>210</v>
      </c>
    </row>
    <row r="877" spans="1:12" ht="63.75">
      <c r="A877" s="97" t="s">
        <v>1205</v>
      </c>
      <c r="B877" s="72" t="s">
        <v>892</v>
      </c>
      <c r="C877" s="99">
        <v>3173.4</v>
      </c>
      <c r="D877" s="99">
        <v>0</v>
      </c>
      <c r="E877" s="99">
        <v>0</v>
      </c>
      <c r="F877" s="99">
        <v>0</v>
      </c>
      <c r="G877" s="99">
        <v>0</v>
      </c>
      <c r="H877" s="99">
        <v>0</v>
      </c>
      <c r="I877" s="99">
        <v>3173.4</v>
      </c>
      <c r="J877" s="99">
        <v>0</v>
      </c>
      <c r="K877" s="99">
        <v>0</v>
      </c>
      <c r="L877" s="204" t="s">
        <v>210</v>
      </c>
    </row>
    <row r="878" spans="1:12" ht="76.5">
      <c r="A878" s="97" t="s">
        <v>1206</v>
      </c>
      <c r="B878" s="72" t="s">
        <v>893</v>
      </c>
      <c r="C878" s="99">
        <v>1709.6</v>
      </c>
      <c r="D878" s="99">
        <v>0</v>
      </c>
      <c r="E878" s="99">
        <v>0</v>
      </c>
      <c r="F878" s="99">
        <v>0</v>
      </c>
      <c r="G878" s="99">
        <v>0</v>
      </c>
      <c r="H878" s="99">
        <v>0</v>
      </c>
      <c r="I878" s="99">
        <v>1709.6</v>
      </c>
      <c r="J878" s="99">
        <v>0</v>
      </c>
      <c r="K878" s="99">
        <v>0</v>
      </c>
      <c r="L878" s="204" t="s">
        <v>210</v>
      </c>
    </row>
    <row r="879" spans="1:12" ht="76.5">
      <c r="A879" s="97" t="s">
        <v>1207</v>
      </c>
      <c r="B879" s="72" t="s">
        <v>894</v>
      </c>
      <c r="C879" s="99">
        <v>2500</v>
      </c>
      <c r="D879" s="99">
        <v>0</v>
      </c>
      <c r="E879" s="99">
        <v>0</v>
      </c>
      <c r="F879" s="99">
        <v>0</v>
      </c>
      <c r="G879" s="99">
        <v>0</v>
      </c>
      <c r="H879" s="99">
        <v>0</v>
      </c>
      <c r="I879" s="99">
        <v>2500</v>
      </c>
      <c r="J879" s="99">
        <v>0</v>
      </c>
      <c r="K879" s="99">
        <v>0</v>
      </c>
      <c r="L879" s="204" t="s">
        <v>210</v>
      </c>
    </row>
    <row r="880" spans="1:12" ht="76.5">
      <c r="A880" s="97" t="s">
        <v>1208</v>
      </c>
      <c r="B880" s="72" t="s">
        <v>895</v>
      </c>
      <c r="C880" s="99">
        <v>960</v>
      </c>
      <c r="D880" s="99">
        <v>0</v>
      </c>
      <c r="E880" s="99">
        <v>0</v>
      </c>
      <c r="F880" s="99">
        <v>0</v>
      </c>
      <c r="G880" s="99">
        <v>0</v>
      </c>
      <c r="H880" s="99">
        <v>0</v>
      </c>
      <c r="I880" s="99">
        <v>960</v>
      </c>
      <c r="J880" s="99">
        <v>0</v>
      </c>
      <c r="K880" s="99">
        <v>0</v>
      </c>
      <c r="L880" s="204" t="s">
        <v>210</v>
      </c>
    </row>
    <row r="881" spans="1:12" ht="63.75">
      <c r="A881" s="97" t="s">
        <v>1209</v>
      </c>
      <c r="B881" s="72" t="s">
        <v>896</v>
      </c>
      <c r="C881" s="99">
        <v>546</v>
      </c>
      <c r="D881" s="99">
        <v>0</v>
      </c>
      <c r="E881" s="99">
        <v>0</v>
      </c>
      <c r="F881" s="99">
        <v>0</v>
      </c>
      <c r="G881" s="99">
        <v>0</v>
      </c>
      <c r="H881" s="99">
        <v>0</v>
      </c>
      <c r="I881" s="99">
        <v>546</v>
      </c>
      <c r="J881" s="99">
        <v>0</v>
      </c>
      <c r="K881" s="99">
        <v>0</v>
      </c>
      <c r="L881" s="204" t="s">
        <v>210</v>
      </c>
    </row>
    <row r="882" spans="1:12" ht="89.25">
      <c r="A882" s="97" t="s">
        <v>1211</v>
      </c>
      <c r="B882" s="72" t="s">
        <v>897</v>
      </c>
      <c r="C882" s="99">
        <v>1142.4</v>
      </c>
      <c r="D882" s="99">
        <v>0</v>
      </c>
      <c r="E882" s="99">
        <v>0</v>
      </c>
      <c r="F882" s="99">
        <v>0</v>
      </c>
      <c r="G882" s="99">
        <v>0</v>
      </c>
      <c r="H882" s="99">
        <v>0</v>
      </c>
      <c r="I882" s="99">
        <v>1142.4</v>
      </c>
      <c r="J882" s="99">
        <v>0</v>
      </c>
      <c r="K882" s="99">
        <v>0</v>
      </c>
      <c r="L882" s="204" t="s">
        <v>210</v>
      </c>
    </row>
    <row r="883" spans="1:12" ht="63.75">
      <c r="A883" s="97" t="s">
        <v>1213</v>
      </c>
      <c r="B883" s="72" t="s">
        <v>898</v>
      </c>
      <c r="C883" s="99">
        <v>960</v>
      </c>
      <c r="D883" s="99">
        <v>0</v>
      </c>
      <c r="E883" s="99">
        <v>0</v>
      </c>
      <c r="F883" s="99">
        <v>0</v>
      </c>
      <c r="G883" s="99">
        <v>0</v>
      </c>
      <c r="H883" s="99">
        <v>0</v>
      </c>
      <c r="I883" s="99">
        <v>960</v>
      </c>
      <c r="J883" s="99">
        <v>0</v>
      </c>
      <c r="K883" s="99">
        <v>0</v>
      </c>
      <c r="L883" s="204" t="s">
        <v>210</v>
      </c>
    </row>
    <row r="884" spans="1:12" ht="63.75">
      <c r="A884" s="97" t="s">
        <v>1215</v>
      </c>
      <c r="B884" s="72" t="s">
        <v>899</v>
      </c>
      <c r="C884" s="99">
        <v>469.1</v>
      </c>
      <c r="D884" s="99">
        <v>0</v>
      </c>
      <c r="E884" s="99">
        <v>0</v>
      </c>
      <c r="F884" s="99">
        <v>0</v>
      </c>
      <c r="G884" s="99">
        <v>0</v>
      </c>
      <c r="H884" s="99">
        <v>0</v>
      </c>
      <c r="I884" s="99">
        <v>469.1</v>
      </c>
      <c r="J884" s="99">
        <v>0</v>
      </c>
      <c r="K884" s="99">
        <v>0</v>
      </c>
      <c r="L884" s="204" t="s">
        <v>210</v>
      </c>
    </row>
    <row r="885" spans="1:12" ht="63.75">
      <c r="A885" s="97" t="s">
        <v>1217</v>
      </c>
      <c r="B885" s="72" t="s">
        <v>900</v>
      </c>
      <c r="C885" s="99">
        <v>1203.3</v>
      </c>
      <c r="D885" s="99">
        <v>0</v>
      </c>
      <c r="E885" s="99">
        <v>0</v>
      </c>
      <c r="F885" s="99">
        <v>0</v>
      </c>
      <c r="G885" s="99">
        <v>0</v>
      </c>
      <c r="H885" s="99">
        <v>0</v>
      </c>
      <c r="I885" s="99">
        <v>1203.3</v>
      </c>
      <c r="J885" s="99">
        <v>0</v>
      </c>
      <c r="K885" s="99">
        <v>0</v>
      </c>
      <c r="L885" s="204" t="s">
        <v>210</v>
      </c>
    </row>
    <row r="886" spans="1:12" ht="76.5">
      <c r="A886" s="97" t="s">
        <v>1219</v>
      </c>
      <c r="B886" s="72" t="s">
        <v>901</v>
      </c>
      <c r="C886" s="99">
        <v>618.8</v>
      </c>
      <c r="D886" s="99">
        <v>0</v>
      </c>
      <c r="E886" s="99">
        <v>0</v>
      </c>
      <c r="F886" s="99">
        <v>0</v>
      </c>
      <c r="G886" s="99">
        <v>0</v>
      </c>
      <c r="H886" s="99">
        <v>0</v>
      </c>
      <c r="I886" s="99">
        <v>618.8</v>
      </c>
      <c r="J886" s="99">
        <v>0</v>
      </c>
      <c r="K886" s="99">
        <v>0</v>
      </c>
      <c r="L886" s="204" t="s">
        <v>210</v>
      </c>
    </row>
    <row r="887" spans="1:12" ht="76.5">
      <c r="A887" s="97" t="s">
        <v>1221</v>
      </c>
      <c r="B887" s="72" t="s">
        <v>902</v>
      </c>
      <c r="C887" s="99">
        <v>500</v>
      </c>
      <c r="D887" s="99">
        <v>0</v>
      </c>
      <c r="E887" s="99">
        <v>0</v>
      </c>
      <c r="F887" s="99">
        <v>0</v>
      </c>
      <c r="G887" s="99">
        <v>0</v>
      </c>
      <c r="H887" s="99">
        <v>0</v>
      </c>
      <c r="I887" s="99">
        <v>500</v>
      </c>
      <c r="J887" s="99">
        <v>0</v>
      </c>
      <c r="K887" s="99">
        <v>0</v>
      </c>
      <c r="L887" s="204" t="s">
        <v>210</v>
      </c>
    </row>
    <row r="888" spans="1:12" ht="76.5">
      <c r="A888" s="97" t="s">
        <v>1222</v>
      </c>
      <c r="B888" s="72" t="s">
        <v>903</v>
      </c>
      <c r="C888" s="99">
        <v>570</v>
      </c>
      <c r="D888" s="99">
        <v>567.15</v>
      </c>
      <c r="E888" s="99">
        <v>0</v>
      </c>
      <c r="F888" s="99">
        <v>0</v>
      </c>
      <c r="G888" s="99">
        <v>0</v>
      </c>
      <c r="H888" s="99">
        <v>0</v>
      </c>
      <c r="I888" s="99">
        <v>570</v>
      </c>
      <c r="J888" s="99">
        <v>567.15</v>
      </c>
      <c r="K888" s="99">
        <v>567.15</v>
      </c>
      <c r="L888" s="204" t="s">
        <v>390</v>
      </c>
    </row>
    <row r="889" spans="1:12" ht="76.5">
      <c r="A889" s="97" t="s">
        <v>1223</v>
      </c>
      <c r="B889" s="72" t="s">
        <v>904</v>
      </c>
      <c r="C889" s="99">
        <v>959.1</v>
      </c>
      <c r="D889" s="99">
        <v>0</v>
      </c>
      <c r="E889" s="99">
        <v>0</v>
      </c>
      <c r="F889" s="99">
        <v>0</v>
      </c>
      <c r="G889" s="99">
        <v>0</v>
      </c>
      <c r="H889" s="99">
        <v>0</v>
      </c>
      <c r="I889" s="99">
        <v>959.1</v>
      </c>
      <c r="J889" s="99">
        <v>0</v>
      </c>
      <c r="K889" s="99">
        <v>0</v>
      </c>
      <c r="L889" s="204" t="s">
        <v>210</v>
      </c>
    </row>
    <row r="890" spans="1:12" ht="89.25">
      <c r="A890" s="97" t="s">
        <v>1224</v>
      </c>
      <c r="B890" s="72" t="s">
        <v>905</v>
      </c>
      <c r="C890" s="99">
        <v>554.2</v>
      </c>
      <c r="D890" s="99">
        <v>0</v>
      </c>
      <c r="E890" s="99">
        <v>0</v>
      </c>
      <c r="F890" s="99">
        <v>0</v>
      </c>
      <c r="G890" s="99">
        <v>0</v>
      </c>
      <c r="H890" s="99">
        <v>0</v>
      </c>
      <c r="I890" s="99">
        <v>554.2</v>
      </c>
      <c r="J890" s="99">
        <v>0</v>
      </c>
      <c r="K890" s="99">
        <v>0</v>
      </c>
      <c r="L890" s="204" t="s">
        <v>210</v>
      </c>
    </row>
    <row r="891" spans="1:12" ht="102">
      <c r="A891" s="97" t="s">
        <v>1225</v>
      </c>
      <c r="B891" s="72" t="s">
        <v>906</v>
      </c>
      <c r="C891" s="99">
        <v>1440</v>
      </c>
      <c r="D891" s="99">
        <v>0</v>
      </c>
      <c r="E891" s="99">
        <v>0</v>
      </c>
      <c r="F891" s="99">
        <v>0</v>
      </c>
      <c r="G891" s="99">
        <v>0</v>
      </c>
      <c r="H891" s="99">
        <v>0</v>
      </c>
      <c r="I891" s="99">
        <v>1440</v>
      </c>
      <c r="J891" s="99">
        <v>0</v>
      </c>
      <c r="K891" s="99">
        <v>0</v>
      </c>
      <c r="L891" s="204" t="s">
        <v>210</v>
      </c>
    </row>
    <row r="892" spans="1:12" ht="89.25">
      <c r="A892" s="97" t="s">
        <v>1226</v>
      </c>
      <c r="B892" s="72" t="s">
        <v>907</v>
      </c>
      <c r="C892" s="99">
        <v>482.7</v>
      </c>
      <c r="D892" s="99">
        <v>0</v>
      </c>
      <c r="E892" s="99">
        <v>0</v>
      </c>
      <c r="F892" s="99">
        <v>0</v>
      </c>
      <c r="G892" s="99">
        <v>0</v>
      </c>
      <c r="H892" s="99">
        <v>0</v>
      </c>
      <c r="I892" s="99">
        <v>482.7</v>
      </c>
      <c r="J892" s="99">
        <v>0</v>
      </c>
      <c r="K892" s="99">
        <v>0</v>
      </c>
      <c r="L892" s="204" t="s">
        <v>210</v>
      </c>
    </row>
    <row r="893" spans="1:12" ht="76.5">
      <c r="A893" s="97"/>
      <c r="B893" s="72" t="s">
        <v>1602</v>
      </c>
      <c r="C893" s="99"/>
      <c r="D893" s="99"/>
      <c r="E893" s="99"/>
      <c r="F893" s="99"/>
      <c r="G893" s="99"/>
      <c r="H893" s="99"/>
      <c r="I893" s="99"/>
      <c r="J893" s="99"/>
      <c r="K893" s="99"/>
      <c r="L893" s="204"/>
    </row>
    <row r="894" spans="1:12" ht="102">
      <c r="A894" s="97" t="s">
        <v>1227</v>
      </c>
      <c r="B894" s="72" t="s">
        <v>908</v>
      </c>
      <c r="C894" s="99">
        <v>3804</v>
      </c>
      <c r="D894" s="99">
        <v>2688.286</v>
      </c>
      <c r="E894" s="99">
        <v>0</v>
      </c>
      <c r="F894" s="99">
        <v>0</v>
      </c>
      <c r="G894" s="99">
        <v>0</v>
      </c>
      <c r="H894" s="99">
        <v>0</v>
      </c>
      <c r="I894" s="99">
        <v>3804</v>
      </c>
      <c r="J894" s="99">
        <v>2688.286</v>
      </c>
      <c r="K894" s="99">
        <v>2688.286</v>
      </c>
      <c r="L894" s="204" t="s">
        <v>391</v>
      </c>
    </row>
    <row r="895" spans="1:12" ht="127.5">
      <c r="A895" s="97" t="s">
        <v>1228</v>
      </c>
      <c r="B895" s="72" t="s">
        <v>909</v>
      </c>
      <c r="C895" s="99">
        <v>2700</v>
      </c>
      <c r="D895" s="99">
        <v>2700</v>
      </c>
      <c r="E895" s="99">
        <v>0</v>
      </c>
      <c r="F895" s="99">
        <v>0</v>
      </c>
      <c r="G895" s="99">
        <v>0</v>
      </c>
      <c r="H895" s="99">
        <v>0</v>
      </c>
      <c r="I895" s="99">
        <v>2700</v>
      </c>
      <c r="J895" s="99">
        <v>2700</v>
      </c>
      <c r="K895" s="99">
        <v>2700</v>
      </c>
      <c r="L895" s="204" t="s">
        <v>224</v>
      </c>
    </row>
    <row r="896" spans="1:12" ht="89.25">
      <c r="A896" s="97" t="s">
        <v>1230</v>
      </c>
      <c r="B896" s="72" t="s">
        <v>910</v>
      </c>
      <c r="C896" s="99">
        <v>1770</v>
      </c>
      <c r="D896" s="99">
        <v>1271.316</v>
      </c>
      <c r="E896" s="99">
        <v>0</v>
      </c>
      <c r="F896" s="99">
        <v>0</v>
      </c>
      <c r="G896" s="99">
        <v>0</v>
      </c>
      <c r="H896" s="99">
        <v>0</v>
      </c>
      <c r="I896" s="99">
        <v>1770</v>
      </c>
      <c r="J896" s="99">
        <v>1271.316</v>
      </c>
      <c r="K896" s="99">
        <v>1271.316</v>
      </c>
      <c r="L896" s="204" t="s">
        <v>392</v>
      </c>
    </row>
    <row r="897" spans="1:12" ht="102">
      <c r="A897" s="97" t="s">
        <v>1232</v>
      </c>
      <c r="B897" s="72" t="s">
        <v>911</v>
      </c>
      <c r="C897" s="99">
        <v>5280</v>
      </c>
      <c r="D897" s="99">
        <v>3488.719</v>
      </c>
      <c r="E897" s="99">
        <v>0</v>
      </c>
      <c r="F897" s="99">
        <v>0</v>
      </c>
      <c r="G897" s="99">
        <v>0</v>
      </c>
      <c r="H897" s="99">
        <v>0</v>
      </c>
      <c r="I897" s="99">
        <v>5280</v>
      </c>
      <c r="J897" s="99">
        <v>3488.719</v>
      </c>
      <c r="K897" s="99">
        <v>3488.719</v>
      </c>
      <c r="L897" s="204" t="s">
        <v>393</v>
      </c>
    </row>
    <row r="898" spans="1:12" ht="89.25">
      <c r="A898" s="97" t="s">
        <v>1234</v>
      </c>
      <c r="B898" s="72" t="s">
        <v>912</v>
      </c>
      <c r="C898" s="99">
        <v>1080</v>
      </c>
      <c r="D898" s="99">
        <v>922.494</v>
      </c>
      <c r="E898" s="99">
        <v>0</v>
      </c>
      <c r="F898" s="99">
        <v>0</v>
      </c>
      <c r="G898" s="99">
        <v>0</v>
      </c>
      <c r="H898" s="99">
        <v>0</v>
      </c>
      <c r="I898" s="99">
        <v>1080</v>
      </c>
      <c r="J898" s="99">
        <v>922.494</v>
      </c>
      <c r="K898" s="99">
        <v>922.494</v>
      </c>
      <c r="L898" s="204" t="s">
        <v>394</v>
      </c>
    </row>
    <row r="899" spans="1:12" ht="89.25">
      <c r="A899" s="97" t="s">
        <v>1236</v>
      </c>
      <c r="B899" s="72" t="s">
        <v>913</v>
      </c>
      <c r="C899" s="99">
        <v>29700</v>
      </c>
      <c r="D899" s="99">
        <v>15382.961</v>
      </c>
      <c r="E899" s="99">
        <v>0</v>
      </c>
      <c r="F899" s="99">
        <v>0</v>
      </c>
      <c r="G899" s="99">
        <v>0</v>
      </c>
      <c r="H899" s="99">
        <v>0</v>
      </c>
      <c r="I899" s="99">
        <v>29700</v>
      </c>
      <c r="J899" s="99">
        <v>15382.961</v>
      </c>
      <c r="K899" s="99">
        <v>15382.961</v>
      </c>
      <c r="L899" s="204" t="s">
        <v>271</v>
      </c>
    </row>
    <row r="900" spans="1:12" ht="127.5">
      <c r="A900" s="97" t="s">
        <v>1237</v>
      </c>
      <c r="B900" s="72" t="s">
        <v>914</v>
      </c>
      <c r="C900" s="99">
        <v>2838</v>
      </c>
      <c r="D900" s="99">
        <v>0</v>
      </c>
      <c r="E900" s="99">
        <v>0</v>
      </c>
      <c r="F900" s="99">
        <v>0</v>
      </c>
      <c r="G900" s="99">
        <v>0</v>
      </c>
      <c r="H900" s="99">
        <v>0</v>
      </c>
      <c r="I900" s="99">
        <v>2838</v>
      </c>
      <c r="J900" s="99">
        <v>0</v>
      </c>
      <c r="K900" s="99">
        <v>0</v>
      </c>
      <c r="L900" s="204" t="s">
        <v>210</v>
      </c>
    </row>
    <row r="901" spans="1:12" ht="127.5">
      <c r="A901" s="97" t="s">
        <v>1239</v>
      </c>
      <c r="B901" s="72" t="s">
        <v>915</v>
      </c>
      <c r="C901" s="99">
        <v>2868</v>
      </c>
      <c r="D901" s="99">
        <v>0</v>
      </c>
      <c r="E901" s="99">
        <v>0</v>
      </c>
      <c r="F901" s="99">
        <v>0</v>
      </c>
      <c r="G901" s="99">
        <v>0</v>
      </c>
      <c r="H901" s="99">
        <v>0</v>
      </c>
      <c r="I901" s="99">
        <v>2868</v>
      </c>
      <c r="J901" s="99">
        <v>0</v>
      </c>
      <c r="K901" s="99">
        <v>0</v>
      </c>
      <c r="L901" s="204" t="s">
        <v>210</v>
      </c>
    </row>
    <row r="902" spans="1:12" ht="76.5">
      <c r="A902" s="97" t="s">
        <v>1241</v>
      </c>
      <c r="B902" s="72" t="s">
        <v>916</v>
      </c>
      <c r="C902" s="99">
        <v>1671</v>
      </c>
      <c r="D902" s="99">
        <v>0</v>
      </c>
      <c r="E902" s="99">
        <v>0</v>
      </c>
      <c r="F902" s="99">
        <v>0</v>
      </c>
      <c r="G902" s="99">
        <v>0</v>
      </c>
      <c r="H902" s="99">
        <v>0</v>
      </c>
      <c r="I902" s="99">
        <v>1671</v>
      </c>
      <c r="J902" s="99">
        <v>0</v>
      </c>
      <c r="K902" s="99">
        <v>0</v>
      </c>
      <c r="L902" s="204" t="s">
        <v>210</v>
      </c>
    </row>
    <row r="903" spans="1:12" ht="76.5">
      <c r="A903" s="97" t="s">
        <v>1243</v>
      </c>
      <c r="B903" s="72" t="s">
        <v>917</v>
      </c>
      <c r="C903" s="99">
        <v>4644</v>
      </c>
      <c r="D903" s="99">
        <v>0</v>
      </c>
      <c r="E903" s="99">
        <v>0</v>
      </c>
      <c r="F903" s="99">
        <v>0</v>
      </c>
      <c r="G903" s="99">
        <v>0</v>
      </c>
      <c r="H903" s="99">
        <v>0</v>
      </c>
      <c r="I903" s="99">
        <v>4644</v>
      </c>
      <c r="J903" s="99">
        <v>0</v>
      </c>
      <c r="K903" s="99">
        <v>0</v>
      </c>
      <c r="L903" s="204" t="s">
        <v>210</v>
      </c>
    </row>
    <row r="904" spans="1:12" ht="89.25">
      <c r="A904" s="97" t="s">
        <v>1246</v>
      </c>
      <c r="B904" s="72" t="s">
        <v>918</v>
      </c>
      <c r="C904" s="99">
        <v>4566</v>
      </c>
      <c r="D904" s="99">
        <v>0</v>
      </c>
      <c r="E904" s="99">
        <v>0</v>
      </c>
      <c r="F904" s="99">
        <v>0</v>
      </c>
      <c r="G904" s="99">
        <v>0</v>
      </c>
      <c r="H904" s="99">
        <v>0</v>
      </c>
      <c r="I904" s="99">
        <v>4566</v>
      </c>
      <c r="J904" s="99">
        <v>0</v>
      </c>
      <c r="K904" s="99">
        <v>0</v>
      </c>
      <c r="L904" s="204" t="s">
        <v>210</v>
      </c>
    </row>
    <row r="905" spans="1:12" ht="89.25">
      <c r="A905" s="97" t="s">
        <v>1248</v>
      </c>
      <c r="B905" s="72" t="s">
        <v>919</v>
      </c>
      <c r="C905" s="99">
        <v>1812</v>
      </c>
      <c r="D905" s="99">
        <v>0</v>
      </c>
      <c r="E905" s="99">
        <v>0</v>
      </c>
      <c r="F905" s="99">
        <v>0</v>
      </c>
      <c r="G905" s="99">
        <v>0</v>
      </c>
      <c r="H905" s="99">
        <v>0</v>
      </c>
      <c r="I905" s="99">
        <v>1812</v>
      </c>
      <c r="J905" s="99">
        <v>0</v>
      </c>
      <c r="K905" s="99">
        <v>0</v>
      </c>
      <c r="L905" s="204" t="s">
        <v>210</v>
      </c>
    </row>
    <row r="906" spans="1:12" ht="89.25">
      <c r="A906" s="97" t="s">
        <v>1250</v>
      </c>
      <c r="B906" s="72" t="s">
        <v>920</v>
      </c>
      <c r="C906" s="99">
        <v>1464</v>
      </c>
      <c r="D906" s="99">
        <v>0</v>
      </c>
      <c r="E906" s="99">
        <v>0</v>
      </c>
      <c r="F906" s="99">
        <v>0</v>
      </c>
      <c r="G906" s="99">
        <v>0</v>
      </c>
      <c r="H906" s="99">
        <v>0</v>
      </c>
      <c r="I906" s="99">
        <v>1464</v>
      </c>
      <c r="J906" s="99">
        <v>0</v>
      </c>
      <c r="K906" s="99">
        <v>0</v>
      </c>
      <c r="L906" s="204" t="s">
        <v>210</v>
      </c>
    </row>
    <row r="907" spans="1:12" ht="89.25">
      <c r="A907" s="97" t="s">
        <v>1252</v>
      </c>
      <c r="B907" s="72" t="s">
        <v>921</v>
      </c>
      <c r="C907" s="99">
        <v>1963.8</v>
      </c>
      <c r="D907" s="99">
        <v>0</v>
      </c>
      <c r="E907" s="99">
        <v>0</v>
      </c>
      <c r="F907" s="99">
        <v>0</v>
      </c>
      <c r="G907" s="99">
        <v>0</v>
      </c>
      <c r="H907" s="99">
        <v>0</v>
      </c>
      <c r="I907" s="99">
        <v>1963.8</v>
      </c>
      <c r="J907" s="99">
        <v>0</v>
      </c>
      <c r="K907" s="99">
        <v>0</v>
      </c>
      <c r="L907" s="204" t="s">
        <v>210</v>
      </c>
    </row>
    <row r="908" spans="1:12" ht="76.5">
      <c r="A908" s="97" t="s">
        <v>1253</v>
      </c>
      <c r="B908" s="72" t="s">
        <v>922</v>
      </c>
      <c r="C908" s="99">
        <v>3000</v>
      </c>
      <c r="D908" s="99">
        <v>0</v>
      </c>
      <c r="E908" s="99">
        <v>0</v>
      </c>
      <c r="F908" s="99">
        <v>0</v>
      </c>
      <c r="G908" s="99">
        <v>0</v>
      </c>
      <c r="H908" s="99">
        <v>0</v>
      </c>
      <c r="I908" s="99">
        <v>3000</v>
      </c>
      <c r="J908" s="99">
        <v>0</v>
      </c>
      <c r="K908" s="99">
        <v>0</v>
      </c>
      <c r="L908" s="204" t="s">
        <v>210</v>
      </c>
    </row>
    <row r="909" spans="1:12" ht="76.5">
      <c r="A909" s="97" t="s">
        <v>1254</v>
      </c>
      <c r="B909" s="72" t="s">
        <v>923</v>
      </c>
      <c r="C909" s="99">
        <v>1282.1</v>
      </c>
      <c r="D909" s="99">
        <v>0</v>
      </c>
      <c r="E909" s="99">
        <v>0</v>
      </c>
      <c r="F909" s="99">
        <v>0</v>
      </c>
      <c r="G909" s="99">
        <v>0</v>
      </c>
      <c r="H909" s="99">
        <v>0</v>
      </c>
      <c r="I909" s="99">
        <v>1282.1</v>
      </c>
      <c r="J909" s="99">
        <v>0</v>
      </c>
      <c r="K909" s="99">
        <v>0</v>
      </c>
      <c r="L909" s="204" t="s">
        <v>210</v>
      </c>
    </row>
    <row r="910" spans="1:12" ht="63.75">
      <c r="A910" s="97" t="s">
        <v>1255</v>
      </c>
      <c r="B910" s="72" t="s">
        <v>924</v>
      </c>
      <c r="C910" s="99">
        <v>1295.2</v>
      </c>
      <c r="D910" s="99">
        <v>0</v>
      </c>
      <c r="E910" s="99">
        <v>0</v>
      </c>
      <c r="F910" s="99">
        <v>0</v>
      </c>
      <c r="G910" s="99">
        <v>0</v>
      </c>
      <c r="H910" s="99">
        <v>0</v>
      </c>
      <c r="I910" s="99">
        <v>1295.2</v>
      </c>
      <c r="J910" s="99">
        <v>0</v>
      </c>
      <c r="K910" s="99">
        <v>0</v>
      </c>
      <c r="L910" s="204" t="s">
        <v>210</v>
      </c>
    </row>
    <row r="911" spans="1:12" ht="63.75">
      <c r="A911" s="97" t="s">
        <v>1256</v>
      </c>
      <c r="B911" s="72" t="s">
        <v>925</v>
      </c>
      <c r="C911" s="99">
        <v>1484.6</v>
      </c>
      <c r="D911" s="99">
        <v>0</v>
      </c>
      <c r="E911" s="99">
        <v>0</v>
      </c>
      <c r="F911" s="99">
        <v>0</v>
      </c>
      <c r="G911" s="99">
        <v>0</v>
      </c>
      <c r="H911" s="99">
        <v>0</v>
      </c>
      <c r="I911" s="99">
        <v>1484.6</v>
      </c>
      <c r="J911" s="99">
        <v>0</v>
      </c>
      <c r="K911" s="99">
        <v>0</v>
      </c>
      <c r="L911" s="204" t="s">
        <v>210</v>
      </c>
    </row>
    <row r="912" spans="1:12" ht="76.5">
      <c r="A912" s="97" t="s">
        <v>1257</v>
      </c>
      <c r="B912" s="72" t="s">
        <v>926</v>
      </c>
      <c r="C912" s="99">
        <v>1323.1</v>
      </c>
      <c r="D912" s="99">
        <v>0</v>
      </c>
      <c r="E912" s="99">
        <v>0</v>
      </c>
      <c r="F912" s="99">
        <v>0</v>
      </c>
      <c r="G912" s="99">
        <v>0</v>
      </c>
      <c r="H912" s="99">
        <v>0</v>
      </c>
      <c r="I912" s="99">
        <v>1323.1</v>
      </c>
      <c r="J912" s="99">
        <v>0</v>
      </c>
      <c r="K912" s="99">
        <v>0</v>
      </c>
      <c r="L912" s="204" t="s">
        <v>210</v>
      </c>
    </row>
    <row r="913" spans="1:12" ht="63.75">
      <c r="A913" s="97" t="s">
        <v>1259</v>
      </c>
      <c r="B913" s="72" t="s">
        <v>927</v>
      </c>
      <c r="C913" s="99">
        <v>549</v>
      </c>
      <c r="D913" s="99">
        <v>0</v>
      </c>
      <c r="E913" s="99">
        <v>0</v>
      </c>
      <c r="F913" s="99">
        <v>0</v>
      </c>
      <c r="G913" s="99">
        <v>0</v>
      </c>
      <c r="H913" s="99">
        <v>0</v>
      </c>
      <c r="I913" s="99">
        <v>549</v>
      </c>
      <c r="J913" s="99">
        <v>0</v>
      </c>
      <c r="K913" s="99">
        <v>0</v>
      </c>
      <c r="L913" s="204" t="s">
        <v>210</v>
      </c>
    </row>
    <row r="914" spans="1:12" ht="76.5">
      <c r="A914" s="97" t="s">
        <v>1261</v>
      </c>
      <c r="B914" s="72" t="s">
        <v>928</v>
      </c>
      <c r="C914" s="99">
        <v>1972.4</v>
      </c>
      <c r="D914" s="99">
        <v>0</v>
      </c>
      <c r="E914" s="99">
        <v>0</v>
      </c>
      <c r="F914" s="99">
        <v>0</v>
      </c>
      <c r="G914" s="99">
        <v>0</v>
      </c>
      <c r="H914" s="99">
        <v>0</v>
      </c>
      <c r="I914" s="99">
        <v>1972.4</v>
      </c>
      <c r="J914" s="99">
        <v>0</v>
      </c>
      <c r="K914" s="99">
        <v>0</v>
      </c>
      <c r="L914" s="204" t="s">
        <v>210</v>
      </c>
    </row>
    <row r="915" spans="1:12" ht="76.5">
      <c r="A915" s="97" t="s">
        <v>1263</v>
      </c>
      <c r="B915" s="72" t="s">
        <v>929</v>
      </c>
      <c r="C915" s="99">
        <v>5066.9</v>
      </c>
      <c r="D915" s="99">
        <v>0</v>
      </c>
      <c r="E915" s="99">
        <v>0</v>
      </c>
      <c r="F915" s="99">
        <v>0</v>
      </c>
      <c r="G915" s="99">
        <v>0</v>
      </c>
      <c r="H915" s="99">
        <v>0</v>
      </c>
      <c r="I915" s="99">
        <v>5066.9</v>
      </c>
      <c r="J915" s="99">
        <v>0</v>
      </c>
      <c r="K915" s="99">
        <v>0</v>
      </c>
      <c r="L915" s="204" t="s">
        <v>210</v>
      </c>
    </row>
    <row r="916" spans="1:12" ht="63.75">
      <c r="A916" s="97" t="s">
        <v>1264</v>
      </c>
      <c r="B916" s="72" t="s">
        <v>930</v>
      </c>
      <c r="C916" s="99">
        <v>5066.9</v>
      </c>
      <c r="D916" s="99">
        <v>0</v>
      </c>
      <c r="E916" s="99">
        <v>0</v>
      </c>
      <c r="F916" s="99">
        <v>0</v>
      </c>
      <c r="G916" s="99">
        <v>0</v>
      </c>
      <c r="H916" s="99">
        <v>0</v>
      </c>
      <c r="I916" s="99">
        <v>5066.9</v>
      </c>
      <c r="J916" s="99">
        <v>0</v>
      </c>
      <c r="K916" s="99">
        <v>0</v>
      </c>
      <c r="L916" s="204" t="s">
        <v>210</v>
      </c>
    </row>
    <row r="917" spans="1:12" ht="89.25">
      <c r="A917" s="97" t="s">
        <v>1266</v>
      </c>
      <c r="B917" s="72" t="s">
        <v>931</v>
      </c>
      <c r="C917" s="99">
        <v>5066.9</v>
      </c>
      <c r="D917" s="99">
        <v>0</v>
      </c>
      <c r="E917" s="99">
        <v>0</v>
      </c>
      <c r="F917" s="99">
        <v>0</v>
      </c>
      <c r="G917" s="99">
        <v>0</v>
      </c>
      <c r="H917" s="99">
        <v>0</v>
      </c>
      <c r="I917" s="99">
        <v>5066.9</v>
      </c>
      <c r="J917" s="99">
        <v>0</v>
      </c>
      <c r="K917" s="99">
        <v>0</v>
      </c>
      <c r="L917" s="204" t="s">
        <v>210</v>
      </c>
    </row>
    <row r="918" spans="1:12" ht="76.5">
      <c r="A918" s="97" t="s">
        <v>1268</v>
      </c>
      <c r="B918" s="72" t="s">
        <v>932</v>
      </c>
      <c r="C918" s="99">
        <v>5082.3</v>
      </c>
      <c r="D918" s="99">
        <v>0</v>
      </c>
      <c r="E918" s="99">
        <v>0</v>
      </c>
      <c r="F918" s="99">
        <v>0</v>
      </c>
      <c r="G918" s="99">
        <v>0</v>
      </c>
      <c r="H918" s="99">
        <v>0</v>
      </c>
      <c r="I918" s="99">
        <v>5082.3</v>
      </c>
      <c r="J918" s="99">
        <v>0</v>
      </c>
      <c r="K918" s="99">
        <v>0</v>
      </c>
      <c r="L918" s="204" t="s">
        <v>210</v>
      </c>
    </row>
    <row r="919" spans="1:12" ht="63.75">
      <c r="A919" s="97" t="s">
        <v>1269</v>
      </c>
      <c r="B919" s="72" t="s">
        <v>933</v>
      </c>
      <c r="C919" s="99">
        <v>5082.3</v>
      </c>
      <c r="D919" s="99">
        <v>0</v>
      </c>
      <c r="E919" s="99">
        <v>0</v>
      </c>
      <c r="F919" s="99">
        <v>0</v>
      </c>
      <c r="G919" s="99">
        <v>0</v>
      </c>
      <c r="H919" s="99">
        <v>0</v>
      </c>
      <c r="I919" s="99">
        <v>5082.3</v>
      </c>
      <c r="J919" s="99">
        <v>0</v>
      </c>
      <c r="K919" s="99">
        <v>0</v>
      </c>
      <c r="L919" s="204" t="s">
        <v>210</v>
      </c>
    </row>
    <row r="920" spans="1:12" ht="63.75">
      <c r="A920" s="97"/>
      <c r="B920" s="72" t="s">
        <v>1186</v>
      </c>
      <c r="C920" s="99"/>
      <c r="D920" s="99"/>
      <c r="E920" s="99"/>
      <c r="F920" s="99"/>
      <c r="G920" s="99"/>
      <c r="H920" s="99"/>
      <c r="I920" s="99"/>
      <c r="J920" s="99"/>
      <c r="K920" s="99"/>
      <c r="L920" s="204"/>
    </row>
    <row r="921" spans="1:12" ht="76.5">
      <c r="A921" s="97" t="s">
        <v>1270</v>
      </c>
      <c r="B921" s="72" t="s">
        <v>934</v>
      </c>
      <c r="C921" s="99">
        <v>2187.5</v>
      </c>
      <c r="D921" s="99">
        <v>0</v>
      </c>
      <c r="E921" s="99">
        <v>0</v>
      </c>
      <c r="F921" s="99">
        <v>0</v>
      </c>
      <c r="G921" s="99">
        <v>0</v>
      </c>
      <c r="H921" s="99">
        <v>0</v>
      </c>
      <c r="I921" s="99">
        <v>2187.5</v>
      </c>
      <c r="J921" s="99">
        <v>0</v>
      </c>
      <c r="K921" s="99">
        <v>0</v>
      </c>
      <c r="L921" s="204" t="s">
        <v>210</v>
      </c>
    </row>
    <row r="922" spans="1:12" ht="63.75">
      <c r="A922" s="97" t="s">
        <v>1271</v>
      </c>
      <c r="B922" s="72" t="s">
        <v>935</v>
      </c>
      <c r="C922" s="99">
        <v>2100</v>
      </c>
      <c r="D922" s="99">
        <v>485.406</v>
      </c>
      <c r="E922" s="99">
        <v>0</v>
      </c>
      <c r="F922" s="99">
        <v>0</v>
      </c>
      <c r="G922" s="99">
        <v>0</v>
      </c>
      <c r="H922" s="99">
        <v>0</v>
      </c>
      <c r="I922" s="99">
        <v>2100</v>
      </c>
      <c r="J922" s="99">
        <v>485.406</v>
      </c>
      <c r="K922" s="99">
        <v>485.406</v>
      </c>
      <c r="L922" s="204" t="s">
        <v>395</v>
      </c>
    </row>
    <row r="923" spans="1:12" ht="63.75">
      <c r="A923" s="97" t="s">
        <v>1272</v>
      </c>
      <c r="B923" s="72" t="s">
        <v>936</v>
      </c>
      <c r="C923" s="99">
        <v>2100</v>
      </c>
      <c r="D923" s="99">
        <v>485.406</v>
      </c>
      <c r="E923" s="99">
        <v>0</v>
      </c>
      <c r="F923" s="99">
        <v>0</v>
      </c>
      <c r="G923" s="99">
        <v>0</v>
      </c>
      <c r="H923" s="99">
        <v>0</v>
      </c>
      <c r="I923" s="99">
        <v>2100</v>
      </c>
      <c r="J923" s="99">
        <v>485.406</v>
      </c>
      <c r="K923" s="99">
        <v>485.406</v>
      </c>
      <c r="L923" s="204" t="s">
        <v>395</v>
      </c>
    </row>
    <row r="924" spans="1:12" ht="76.5">
      <c r="A924" s="97" t="s">
        <v>1273</v>
      </c>
      <c r="B924" s="72" t="s">
        <v>937</v>
      </c>
      <c r="C924" s="99">
        <v>877.6</v>
      </c>
      <c r="D924" s="99">
        <v>0</v>
      </c>
      <c r="E924" s="99">
        <v>0</v>
      </c>
      <c r="F924" s="99">
        <v>0</v>
      </c>
      <c r="G924" s="99">
        <v>0</v>
      </c>
      <c r="H924" s="99">
        <v>0</v>
      </c>
      <c r="I924" s="99">
        <v>877.6</v>
      </c>
      <c r="J924" s="99">
        <v>0</v>
      </c>
      <c r="K924" s="99">
        <v>0</v>
      </c>
      <c r="L924" s="204" t="s">
        <v>210</v>
      </c>
    </row>
    <row r="925" spans="1:12" ht="76.5">
      <c r="A925" s="97" t="s">
        <v>1274</v>
      </c>
      <c r="B925" s="72" t="s">
        <v>938</v>
      </c>
      <c r="C925" s="99">
        <v>2224.5</v>
      </c>
      <c r="D925" s="99">
        <v>0</v>
      </c>
      <c r="E925" s="99">
        <v>0</v>
      </c>
      <c r="F925" s="99">
        <v>0</v>
      </c>
      <c r="G925" s="99">
        <v>0</v>
      </c>
      <c r="H925" s="99">
        <v>0</v>
      </c>
      <c r="I925" s="99">
        <v>2224.5</v>
      </c>
      <c r="J925" s="99">
        <v>0</v>
      </c>
      <c r="K925" s="99">
        <v>0</v>
      </c>
      <c r="L925" s="204" t="s">
        <v>210</v>
      </c>
    </row>
    <row r="926" spans="1:12" ht="76.5">
      <c r="A926" s="97" t="s">
        <v>1275</v>
      </c>
      <c r="B926" s="72" t="s">
        <v>939</v>
      </c>
      <c r="C926" s="99">
        <v>1878</v>
      </c>
      <c r="D926" s="99">
        <v>0</v>
      </c>
      <c r="E926" s="99">
        <v>0</v>
      </c>
      <c r="F926" s="99">
        <v>0</v>
      </c>
      <c r="G926" s="99">
        <v>0</v>
      </c>
      <c r="H926" s="99">
        <v>0</v>
      </c>
      <c r="I926" s="99">
        <v>1878</v>
      </c>
      <c r="J926" s="99">
        <v>0</v>
      </c>
      <c r="K926" s="99">
        <v>0</v>
      </c>
      <c r="L926" s="204" t="s">
        <v>210</v>
      </c>
    </row>
    <row r="927" spans="1:12" ht="76.5">
      <c r="A927" s="97"/>
      <c r="B927" s="72" t="s">
        <v>940</v>
      </c>
      <c r="C927" s="99"/>
      <c r="D927" s="99"/>
      <c r="E927" s="99"/>
      <c r="F927" s="99"/>
      <c r="G927" s="99"/>
      <c r="H927" s="99"/>
      <c r="I927" s="99"/>
      <c r="J927" s="99"/>
      <c r="K927" s="99"/>
      <c r="L927" s="204"/>
    </row>
    <row r="928" spans="1:12" ht="89.25">
      <c r="A928" s="97" t="s">
        <v>1276</v>
      </c>
      <c r="B928" s="72" t="s">
        <v>941</v>
      </c>
      <c r="C928" s="99">
        <v>1505</v>
      </c>
      <c r="D928" s="99">
        <v>867</v>
      </c>
      <c r="E928" s="99">
        <v>0</v>
      </c>
      <c r="F928" s="99">
        <v>0</v>
      </c>
      <c r="G928" s="99">
        <v>0</v>
      </c>
      <c r="H928" s="99">
        <v>0</v>
      </c>
      <c r="I928" s="99">
        <v>1505</v>
      </c>
      <c r="J928" s="99">
        <v>867</v>
      </c>
      <c r="K928" s="99">
        <v>867</v>
      </c>
      <c r="L928" s="204" t="s">
        <v>396</v>
      </c>
    </row>
    <row r="929" spans="1:12" ht="204">
      <c r="A929" s="97" t="s">
        <v>1277</v>
      </c>
      <c r="B929" s="72" t="s">
        <v>942</v>
      </c>
      <c r="C929" s="99">
        <v>17220</v>
      </c>
      <c r="D929" s="99">
        <v>11100</v>
      </c>
      <c r="E929" s="99">
        <v>0</v>
      </c>
      <c r="F929" s="99">
        <v>0</v>
      </c>
      <c r="G929" s="99">
        <v>0</v>
      </c>
      <c r="H929" s="99">
        <v>0</v>
      </c>
      <c r="I929" s="99">
        <v>17220</v>
      </c>
      <c r="J929" s="99">
        <v>11100</v>
      </c>
      <c r="K929" s="99">
        <v>11100</v>
      </c>
      <c r="L929" s="204" t="s">
        <v>397</v>
      </c>
    </row>
    <row r="930" spans="1:12" ht="89.25">
      <c r="A930" s="97" t="s">
        <v>1278</v>
      </c>
      <c r="B930" s="72" t="s">
        <v>943</v>
      </c>
      <c r="C930" s="99">
        <v>7140</v>
      </c>
      <c r="D930" s="99">
        <v>1000</v>
      </c>
      <c r="E930" s="99">
        <v>0</v>
      </c>
      <c r="F930" s="99">
        <v>0</v>
      </c>
      <c r="G930" s="99">
        <v>0</v>
      </c>
      <c r="H930" s="99">
        <v>0</v>
      </c>
      <c r="I930" s="99">
        <v>7140</v>
      </c>
      <c r="J930" s="99">
        <v>1000</v>
      </c>
      <c r="K930" s="99">
        <v>1000</v>
      </c>
      <c r="L930" s="204" t="s">
        <v>263</v>
      </c>
    </row>
    <row r="931" spans="1:12" ht="102">
      <c r="A931" s="97" t="s">
        <v>1280</v>
      </c>
      <c r="B931" s="72" t="s">
        <v>944</v>
      </c>
      <c r="C931" s="99">
        <v>2108.3</v>
      </c>
      <c r="D931" s="99">
        <v>0</v>
      </c>
      <c r="E931" s="99">
        <v>0</v>
      </c>
      <c r="F931" s="99">
        <v>0</v>
      </c>
      <c r="G931" s="99">
        <v>0</v>
      </c>
      <c r="H931" s="99">
        <v>0</v>
      </c>
      <c r="I931" s="99">
        <v>2108.3</v>
      </c>
      <c r="J931" s="99">
        <v>0</v>
      </c>
      <c r="K931" s="99">
        <v>0</v>
      </c>
      <c r="L931" s="204" t="s">
        <v>210</v>
      </c>
    </row>
    <row r="932" spans="1:12" ht="63.75">
      <c r="A932" s="97" t="s">
        <v>1282</v>
      </c>
      <c r="B932" s="72" t="s">
        <v>945</v>
      </c>
      <c r="C932" s="99">
        <v>1000</v>
      </c>
      <c r="D932" s="99">
        <v>0</v>
      </c>
      <c r="E932" s="99">
        <v>0</v>
      </c>
      <c r="F932" s="99">
        <v>0</v>
      </c>
      <c r="G932" s="99">
        <v>0</v>
      </c>
      <c r="H932" s="99">
        <v>0</v>
      </c>
      <c r="I932" s="99">
        <v>1000</v>
      </c>
      <c r="J932" s="99">
        <v>0</v>
      </c>
      <c r="K932" s="99">
        <v>0</v>
      </c>
      <c r="L932" s="204" t="s">
        <v>210</v>
      </c>
    </row>
    <row r="933" spans="1:12" ht="140.25">
      <c r="A933" s="97" t="s">
        <v>1284</v>
      </c>
      <c r="B933" s="72" t="s">
        <v>946</v>
      </c>
      <c r="C933" s="99">
        <v>1000</v>
      </c>
      <c r="D933" s="99">
        <v>0</v>
      </c>
      <c r="E933" s="99">
        <v>0</v>
      </c>
      <c r="F933" s="99">
        <v>0</v>
      </c>
      <c r="G933" s="99">
        <v>0</v>
      </c>
      <c r="H933" s="99">
        <v>0</v>
      </c>
      <c r="I933" s="99">
        <v>1000</v>
      </c>
      <c r="J933" s="99">
        <v>0</v>
      </c>
      <c r="K933" s="99">
        <v>0</v>
      </c>
      <c r="L933" s="204" t="s">
        <v>210</v>
      </c>
    </row>
    <row r="934" spans="1:12" ht="102">
      <c r="A934" s="97" t="s">
        <v>1285</v>
      </c>
      <c r="B934" s="72" t="s">
        <v>947</v>
      </c>
      <c r="C934" s="99">
        <v>1021</v>
      </c>
      <c r="D934" s="99">
        <v>0</v>
      </c>
      <c r="E934" s="99">
        <v>0</v>
      </c>
      <c r="F934" s="99">
        <v>0</v>
      </c>
      <c r="G934" s="99">
        <v>0</v>
      </c>
      <c r="H934" s="99">
        <v>0</v>
      </c>
      <c r="I934" s="99">
        <v>1021</v>
      </c>
      <c r="J934" s="99">
        <v>0</v>
      </c>
      <c r="K934" s="99">
        <v>0</v>
      </c>
      <c r="L934" s="204" t="s">
        <v>210</v>
      </c>
    </row>
    <row r="935" spans="1:12" ht="89.25">
      <c r="A935" s="97" t="s">
        <v>1286</v>
      </c>
      <c r="B935" s="72" t="s">
        <v>948</v>
      </c>
      <c r="C935" s="99">
        <v>2569.7</v>
      </c>
      <c r="D935" s="99">
        <v>0</v>
      </c>
      <c r="E935" s="99">
        <v>0</v>
      </c>
      <c r="F935" s="99">
        <v>0</v>
      </c>
      <c r="G935" s="99">
        <v>0</v>
      </c>
      <c r="H935" s="99">
        <v>0</v>
      </c>
      <c r="I935" s="99">
        <v>2569.7</v>
      </c>
      <c r="J935" s="99">
        <v>0</v>
      </c>
      <c r="K935" s="99">
        <v>0</v>
      </c>
      <c r="L935" s="204" t="s">
        <v>210</v>
      </c>
    </row>
    <row r="936" spans="1:12" ht="89.25">
      <c r="A936" s="97" t="s">
        <v>1287</v>
      </c>
      <c r="B936" s="72" t="s">
        <v>949</v>
      </c>
      <c r="C936" s="99">
        <v>4124.1</v>
      </c>
      <c r="D936" s="99">
        <v>0</v>
      </c>
      <c r="E936" s="99">
        <v>0</v>
      </c>
      <c r="F936" s="99">
        <v>0</v>
      </c>
      <c r="G936" s="99">
        <v>0</v>
      </c>
      <c r="H936" s="99">
        <v>0</v>
      </c>
      <c r="I936" s="99">
        <v>4124.1</v>
      </c>
      <c r="J936" s="99">
        <v>0</v>
      </c>
      <c r="K936" s="99">
        <v>0</v>
      </c>
      <c r="L936" s="204" t="s">
        <v>210</v>
      </c>
    </row>
    <row r="937" spans="1:12" ht="102">
      <c r="A937" s="97" t="s">
        <v>1288</v>
      </c>
      <c r="B937" s="72" t="s">
        <v>950</v>
      </c>
      <c r="C937" s="99">
        <v>1872.2</v>
      </c>
      <c r="D937" s="99">
        <v>0</v>
      </c>
      <c r="E937" s="99">
        <v>0</v>
      </c>
      <c r="F937" s="99">
        <v>0</v>
      </c>
      <c r="G937" s="99">
        <v>0</v>
      </c>
      <c r="H937" s="99">
        <v>0</v>
      </c>
      <c r="I937" s="99">
        <v>1872.2</v>
      </c>
      <c r="J937" s="99">
        <v>0</v>
      </c>
      <c r="K937" s="99">
        <v>0</v>
      </c>
      <c r="L937" s="204" t="s">
        <v>210</v>
      </c>
    </row>
    <row r="938" spans="1:12" ht="51">
      <c r="A938" s="97" t="s">
        <v>1289</v>
      </c>
      <c r="B938" s="72" t="s">
        <v>951</v>
      </c>
      <c r="C938" s="99">
        <v>2262</v>
      </c>
      <c r="D938" s="99">
        <v>0</v>
      </c>
      <c r="E938" s="99">
        <v>0</v>
      </c>
      <c r="F938" s="99">
        <v>0</v>
      </c>
      <c r="G938" s="99">
        <v>0</v>
      </c>
      <c r="H938" s="99">
        <v>0</v>
      </c>
      <c r="I938" s="99">
        <v>2262</v>
      </c>
      <c r="J938" s="99">
        <v>0</v>
      </c>
      <c r="K938" s="99">
        <v>0</v>
      </c>
      <c r="L938" s="204" t="s">
        <v>210</v>
      </c>
    </row>
    <row r="939" spans="1:12" ht="63.75">
      <c r="A939" s="97" t="s">
        <v>1290</v>
      </c>
      <c r="B939" s="72" t="s">
        <v>952</v>
      </c>
      <c r="C939" s="99">
        <v>1454.6</v>
      </c>
      <c r="D939" s="99">
        <v>0</v>
      </c>
      <c r="E939" s="99">
        <v>0</v>
      </c>
      <c r="F939" s="99">
        <v>0</v>
      </c>
      <c r="G939" s="99">
        <v>0</v>
      </c>
      <c r="H939" s="99">
        <v>0</v>
      </c>
      <c r="I939" s="99">
        <v>1454.6</v>
      </c>
      <c r="J939" s="99">
        <v>0</v>
      </c>
      <c r="K939" s="99">
        <v>0</v>
      </c>
      <c r="L939" s="204" t="s">
        <v>210</v>
      </c>
    </row>
    <row r="940" spans="1:12" ht="89.25">
      <c r="A940" s="97" t="s">
        <v>1291</v>
      </c>
      <c r="B940" s="72" t="s">
        <v>463</v>
      </c>
      <c r="C940" s="99">
        <v>1000</v>
      </c>
      <c r="D940" s="99">
        <v>0</v>
      </c>
      <c r="E940" s="99">
        <v>0</v>
      </c>
      <c r="F940" s="99">
        <v>0</v>
      </c>
      <c r="G940" s="99">
        <v>0</v>
      </c>
      <c r="H940" s="99">
        <v>0</v>
      </c>
      <c r="I940" s="99">
        <v>1000</v>
      </c>
      <c r="J940" s="99">
        <v>0</v>
      </c>
      <c r="K940" s="99">
        <v>0</v>
      </c>
      <c r="L940" s="204" t="s">
        <v>210</v>
      </c>
    </row>
    <row r="941" spans="1:12" ht="63.75">
      <c r="A941" s="97" t="s">
        <v>1292</v>
      </c>
      <c r="B941" s="72" t="s">
        <v>464</v>
      </c>
      <c r="C941" s="99">
        <v>500</v>
      </c>
      <c r="D941" s="99">
        <v>0</v>
      </c>
      <c r="E941" s="99">
        <v>0</v>
      </c>
      <c r="F941" s="99">
        <v>0</v>
      </c>
      <c r="G941" s="99">
        <v>0</v>
      </c>
      <c r="H941" s="99">
        <v>0</v>
      </c>
      <c r="I941" s="99">
        <v>500</v>
      </c>
      <c r="J941" s="99">
        <v>0</v>
      </c>
      <c r="K941" s="99">
        <v>0</v>
      </c>
      <c r="L941" s="204" t="s">
        <v>210</v>
      </c>
    </row>
    <row r="942" spans="1:12" ht="76.5">
      <c r="A942" s="97" t="s">
        <v>1294</v>
      </c>
      <c r="B942" s="72" t="s">
        <v>465</v>
      </c>
      <c r="C942" s="99">
        <v>500</v>
      </c>
      <c r="D942" s="99">
        <v>0</v>
      </c>
      <c r="E942" s="99">
        <v>0</v>
      </c>
      <c r="F942" s="99">
        <v>0</v>
      </c>
      <c r="G942" s="99">
        <v>0</v>
      </c>
      <c r="H942" s="99">
        <v>0</v>
      </c>
      <c r="I942" s="99">
        <v>500</v>
      </c>
      <c r="J942" s="99">
        <v>0</v>
      </c>
      <c r="K942" s="99">
        <v>0</v>
      </c>
      <c r="L942" s="204" t="s">
        <v>210</v>
      </c>
    </row>
    <row r="943" spans="1:12" ht="76.5">
      <c r="A943" s="97" t="s">
        <v>1296</v>
      </c>
      <c r="B943" s="72" t="s">
        <v>466</v>
      </c>
      <c r="C943" s="99">
        <v>500</v>
      </c>
      <c r="D943" s="99">
        <v>0</v>
      </c>
      <c r="E943" s="99">
        <v>0</v>
      </c>
      <c r="F943" s="99">
        <v>0</v>
      </c>
      <c r="G943" s="99">
        <v>0</v>
      </c>
      <c r="H943" s="99">
        <v>0</v>
      </c>
      <c r="I943" s="99">
        <v>500</v>
      </c>
      <c r="J943" s="99">
        <v>0</v>
      </c>
      <c r="K943" s="99">
        <v>0</v>
      </c>
      <c r="L943" s="204" t="s">
        <v>210</v>
      </c>
    </row>
    <row r="944" spans="1:12" ht="89.25">
      <c r="A944" s="97"/>
      <c r="B944" s="72" t="s">
        <v>467</v>
      </c>
      <c r="C944" s="99"/>
      <c r="D944" s="99"/>
      <c r="E944" s="99"/>
      <c r="F944" s="99"/>
      <c r="G944" s="99"/>
      <c r="H944" s="99"/>
      <c r="I944" s="99"/>
      <c r="J944" s="99"/>
      <c r="K944" s="99"/>
      <c r="L944" s="204"/>
    </row>
    <row r="945" spans="1:12" ht="127.5">
      <c r="A945" s="97" t="s">
        <v>1298</v>
      </c>
      <c r="B945" s="72" t="s">
        <v>468</v>
      </c>
      <c r="C945" s="99">
        <v>1000</v>
      </c>
      <c r="D945" s="99">
        <v>587.692</v>
      </c>
      <c r="E945" s="99">
        <v>0</v>
      </c>
      <c r="F945" s="99">
        <v>0</v>
      </c>
      <c r="G945" s="99">
        <v>0</v>
      </c>
      <c r="H945" s="99">
        <v>0</v>
      </c>
      <c r="I945" s="99">
        <v>1000</v>
      </c>
      <c r="J945" s="99">
        <v>587.692</v>
      </c>
      <c r="K945" s="99">
        <v>587.692</v>
      </c>
      <c r="L945" s="204" t="s">
        <v>398</v>
      </c>
    </row>
    <row r="946" spans="1:12" ht="140.25">
      <c r="A946" s="97" t="s">
        <v>1300</v>
      </c>
      <c r="B946" s="72" t="s">
        <v>469</v>
      </c>
      <c r="C946" s="99">
        <v>780</v>
      </c>
      <c r="D946" s="99">
        <v>424.607</v>
      </c>
      <c r="E946" s="99">
        <v>0</v>
      </c>
      <c r="F946" s="99">
        <v>0</v>
      </c>
      <c r="G946" s="99">
        <v>0</v>
      </c>
      <c r="H946" s="99">
        <v>0</v>
      </c>
      <c r="I946" s="99">
        <v>780</v>
      </c>
      <c r="J946" s="99">
        <v>424.607</v>
      </c>
      <c r="K946" s="99">
        <v>424.607</v>
      </c>
      <c r="L946" s="204" t="s">
        <v>399</v>
      </c>
    </row>
    <row r="947" spans="1:12" ht="102">
      <c r="A947" s="97" t="s">
        <v>1302</v>
      </c>
      <c r="B947" s="72" t="s">
        <v>470</v>
      </c>
      <c r="C947" s="99">
        <v>7967.5</v>
      </c>
      <c r="D947" s="99">
        <v>0</v>
      </c>
      <c r="E947" s="99">
        <v>0</v>
      </c>
      <c r="F947" s="99">
        <v>0</v>
      </c>
      <c r="G947" s="99">
        <v>0</v>
      </c>
      <c r="H947" s="99">
        <v>0</v>
      </c>
      <c r="I947" s="99">
        <v>7967.5</v>
      </c>
      <c r="J947" s="99">
        <v>0</v>
      </c>
      <c r="K947" s="99">
        <v>0</v>
      </c>
      <c r="L947" s="204" t="s">
        <v>210</v>
      </c>
    </row>
    <row r="948" spans="1:12" ht="76.5">
      <c r="A948" s="97" t="s">
        <v>1304</v>
      </c>
      <c r="B948" s="72" t="s">
        <v>471</v>
      </c>
      <c r="C948" s="99">
        <v>2420.7</v>
      </c>
      <c r="D948" s="99">
        <v>250</v>
      </c>
      <c r="E948" s="99">
        <v>0</v>
      </c>
      <c r="F948" s="99">
        <v>0</v>
      </c>
      <c r="G948" s="99">
        <v>0</v>
      </c>
      <c r="H948" s="99">
        <v>0</v>
      </c>
      <c r="I948" s="99">
        <v>2420.7</v>
      </c>
      <c r="J948" s="99">
        <v>250</v>
      </c>
      <c r="K948" s="99">
        <v>250</v>
      </c>
      <c r="L948" s="204" t="s">
        <v>220</v>
      </c>
    </row>
    <row r="949" spans="1:12" ht="89.25">
      <c r="A949" s="97" t="s">
        <v>1306</v>
      </c>
      <c r="B949" s="72" t="s">
        <v>472</v>
      </c>
      <c r="C949" s="99">
        <v>792.9</v>
      </c>
      <c r="D949" s="99">
        <v>0</v>
      </c>
      <c r="E949" s="99">
        <v>0</v>
      </c>
      <c r="F949" s="99">
        <v>0</v>
      </c>
      <c r="G949" s="99">
        <v>0</v>
      </c>
      <c r="H949" s="99">
        <v>0</v>
      </c>
      <c r="I949" s="99">
        <v>792.9</v>
      </c>
      <c r="J949" s="99">
        <v>0</v>
      </c>
      <c r="K949" s="99">
        <v>0</v>
      </c>
      <c r="L949" s="204" t="s">
        <v>210</v>
      </c>
    </row>
    <row r="950" spans="1:12" ht="102">
      <c r="A950" s="97" t="s">
        <v>1308</v>
      </c>
      <c r="B950" s="72" t="s">
        <v>473</v>
      </c>
      <c r="C950" s="99">
        <v>3782.3</v>
      </c>
      <c r="D950" s="99">
        <v>378</v>
      </c>
      <c r="E950" s="99">
        <v>0</v>
      </c>
      <c r="F950" s="99">
        <v>0</v>
      </c>
      <c r="G950" s="99">
        <v>0</v>
      </c>
      <c r="H950" s="99">
        <v>0</v>
      </c>
      <c r="I950" s="99">
        <v>3782.3</v>
      </c>
      <c r="J950" s="99">
        <v>378</v>
      </c>
      <c r="K950" s="99">
        <v>378</v>
      </c>
      <c r="L950" s="204" t="s">
        <v>297</v>
      </c>
    </row>
    <row r="951" spans="1:12" ht="63.75">
      <c r="A951" s="97"/>
      <c r="B951" s="72" t="s">
        <v>1525</v>
      </c>
      <c r="C951" s="99"/>
      <c r="D951" s="99"/>
      <c r="E951" s="99"/>
      <c r="F951" s="99"/>
      <c r="G951" s="99"/>
      <c r="H951" s="99"/>
      <c r="I951" s="99"/>
      <c r="J951" s="99"/>
      <c r="K951" s="99"/>
      <c r="L951" s="204"/>
    </row>
    <row r="952" spans="1:12" ht="63.75">
      <c r="A952" s="97" t="s">
        <v>1309</v>
      </c>
      <c r="B952" s="72" t="s">
        <v>474</v>
      </c>
      <c r="C952" s="99">
        <v>20000</v>
      </c>
      <c r="D952" s="99">
        <v>0</v>
      </c>
      <c r="E952" s="99">
        <v>0</v>
      </c>
      <c r="F952" s="99">
        <v>0</v>
      </c>
      <c r="G952" s="99">
        <v>0</v>
      </c>
      <c r="H952" s="99">
        <v>0</v>
      </c>
      <c r="I952" s="99">
        <v>20000</v>
      </c>
      <c r="J952" s="99">
        <v>0</v>
      </c>
      <c r="K952" s="99">
        <v>0</v>
      </c>
      <c r="L952" s="204" t="s">
        <v>210</v>
      </c>
    </row>
    <row r="953" spans="1:12" ht="76.5">
      <c r="A953" s="97" t="s">
        <v>475</v>
      </c>
      <c r="B953" s="72" t="s">
        <v>476</v>
      </c>
      <c r="C953" s="99">
        <v>1890.1</v>
      </c>
      <c r="D953" s="99">
        <v>82.34</v>
      </c>
      <c r="E953" s="99">
        <v>0</v>
      </c>
      <c r="F953" s="99">
        <v>0</v>
      </c>
      <c r="G953" s="99">
        <v>0</v>
      </c>
      <c r="H953" s="99">
        <v>0</v>
      </c>
      <c r="I953" s="99">
        <v>1890.1</v>
      </c>
      <c r="J953" s="99">
        <v>82.34</v>
      </c>
      <c r="K953" s="99">
        <v>82.34</v>
      </c>
      <c r="L953" s="204" t="s">
        <v>299</v>
      </c>
    </row>
    <row r="954" spans="1:12" ht="76.5">
      <c r="A954" s="97" t="s">
        <v>1312</v>
      </c>
      <c r="B954" s="72" t="s">
        <v>477</v>
      </c>
      <c r="C954" s="99">
        <v>1500.2</v>
      </c>
      <c r="D954" s="99">
        <v>604.198</v>
      </c>
      <c r="E954" s="99">
        <v>0</v>
      </c>
      <c r="F954" s="99">
        <v>0</v>
      </c>
      <c r="G954" s="99">
        <v>0</v>
      </c>
      <c r="H954" s="99">
        <v>0</v>
      </c>
      <c r="I954" s="99">
        <v>1500.2</v>
      </c>
      <c r="J954" s="99">
        <v>604.198</v>
      </c>
      <c r="K954" s="99">
        <v>604.198</v>
      </c>
      <c r="L954" s="204" t="s">
        <v>400</v>
      </c>
    </row>
    <row r="955" spans="1:12" ht="140.25">
      <c r="A955" s="97" t="s">
        <v>478</v>
      </c>
      <c r="B955" s="72" t="s">
        <v>479</v>
      </c>
      <c r="C955" s="99">
        <v>13000.1</v>
      </c>
      <c r="D955" s="99">
        <v>1076.953</v>
      </c>
      <c r="E955" s="99">
        <v>0</v>
      </c>
      <c r="F955" s="99">
        <v>0</v>
      </c>
      <c r="G955" s="99">
        <v>0</v>
      </c>
      <c r="H955" s="99">
        <v>0</v>
      </c>
      <c r="I955" s="99">
        <v>13000.1</v>
      </c>
      <c r="J955" s="99">
        <v>1076.953</v>
      </c>
      <c r="K955" s="99">
        <v>1076.953</v>
      </c>
      <c r="L955" s="204" t="s">
        <v>356</v>
      </c>
    </row>
    <row r="956" spans="1:12" ht="76.5">
      <c r="A956" s="97" t="s">
        <v>480</v>
      </c>
      <c r="B956" s="72" t="s">
        <v>481</v>
      </c>
      <c r="C956" s="99">
        <v>2126</v>
      </c>
      <c r="D956" s="99">
        <v>1393.312</v>
      </c>
      <c r="E956" s="99">
        <v>0</v>
      </c>
      <c r="F956" s="99">
        <v>0</v>
      </c>
      <c r="G956" s="99">
        <v>0</v>
      </c>
      <c r="H956" s="99">
        <v>0</v>
      </c>
      <c r="I956" s="99">
        <v>2126</v>
      </c>
      <c r="J956" s="99">
        <v>1393.312</v>
      </c>
      <c r="K956" s="99">
        <v>1393.312</v>
      </c>
      <c r="L956" s="204" t="s">
        <v>401</v>
      </c>
    </row>
    <row r="957" spans="1:12" ht="63.75">
      <c r="A957" s="97" t="s">
        <v>482</v>
      </c>
      <c r="B957" s="72" t="s">
        <v>483</v>
      </c>
      <c r="C957" s="99">
        <v>1500</v>
      </c>
      <c r="D957" s="99">
        <v>902.173</v>
      </c>
      <c r="E957" s="99">
        <v>0</v>
      </c>
      <c r="F957" s="99">
        <v>0</v>
      </c>
      <c r="G957" s="99">
        <v>0</v>
      </c>
      <c r="H957" s="99">
        <v>0</v>
      </c>
      <c r="I957" s="99">
        <v>1500</v>
      </c>
      <c r="J957" s="99">
        <v>902.173</v>
      </c>
      <c r="K957" s="99">
        <v>902.173</v>
      </c>
      <c r="L957" s="204" t="s">
        <v>242</v>
      </c>
    </row>
    <row r="958" spans="1:12" ht="63.75">
      <c r="A958" s="97" t="s">
        <v>484</v>
      </c>
      <c r="B958" s="72" t="s">
        <v>485</v>
      </c>
      <c r="C958" s="99">
        <v>1500</v>
      </c>
      <c r="D958" s="99">
        <v>902.173</v>
      </c>
      <c r="E958" s="99">
        <v>0</v>
      </c>
      <c r="F958" s="99">
        <v>0</v>
      </c>
      <c r="G958" s="99">
        <v>0</v>
      </c>
      <c r="H958" s="99">
        <v>0</v>
      </c>
      <c r="I958" s="99">
        <v>1500</v>
      </c>
      <c r="J958" s="99">
        <v>902.173</v>
      </c>
      <c r="K958" s="99">
        <v>902.173</v>
      </c>
      <c r="L958" s="204" t="s">
        <v>242</v>
      </c>
    </row>
    <row r="959" spans="1:12" ht="63.75">
      <c r="A959" s="97" t="s">
        <v>486</v>
      </c>
      <c r="B959" s="72" t="s">
        <v>487</v>
      </c>
      <c r="C959" s="99">
        <v>1500</v>
      </c>
      <c r="D959" s="99">
        <v>902.173</v>
      </c>
      <c r="E959" s="99">
        <v>0</v>
      </c>
      <c r="F959" s="99">
        <v>0</v>
      </c>
      <c r="G959" s="99">
        <v>0</v>
      </c>
      <c r="H959" s="99">
        <v>0</v>
      </c>
      <c r="I959" s="99">
        <v>1500</v>
      </c>
      <c r="J959" s="99">
        <v>902.173</v>
      </c>
      <c r="K959" s="99">
        <v>902.173</v>
      </c>
      <c r="L959" s="204" t="s">
        <v>242</v>
      </c>
    </row>
    <row r="960" spans="1:12" ht="114.75">
      <c r="A960" s="97" t="s">
        <v>488</v>
      </c>
      <c r="B960" s="72" t="s">
        <v>489</v>
      </c>
      <c r="C960" s="99">
        <v>3403.9</v>
      </c>
      <c r="D960" s="99">
        <v>2106.902</v>
      </c>
      <c r="E960" s="99">
        <v>0</v>
      </c>
      <c r="F960" s="99">
        <v>0</v>
      </c>
      <c r="G960" s="99">
        <v>0</v>
      </c>
      <c r="H960" s="99">
        <v>0</v>
      </c>
      <c r="I960" s="99">
        <v>3403.9</v>
      </c>
      <c r="J960" s="99">
        <v>2106.902</v>
      </c>
      <c r="K960" s="99">
        <v>2106.902</v>
      </c>
      <c r="L960" s="204" t="s">
        <v>402</v>
      </c>
    </row>
    <row r="961" spans="1:12" ht="89.25">
      <c r="A961" s="97" t="s">
        <v>490</v>
      </c>
      <c r="B961" s="72" t="s">
        <v>491</v>
      </c>
      <c r="C961" s="99">
        <v>4395</v>
      </c>
      <c r="D961" s="99">
        <v>0</v>
      </c>
      <c r="E961" s="99">
        <v>0</v>
      </c>
      <c r="F961" s="99">
        <v>0</v>
      </c>
      <c r="G961" s="99">
        <v>0</v>
      </c>
      <c r="H961" s="99">
        <v>0</v>
      </c>
      <c r="I961" s="99">
        <v>4395</v>
      </c>
      <c r="J961" s="99">
        <v>0</v>
      </c>
      <c r="K961" s="99">
        <v>0</v>
      </c>
      <c r="L961" s="204" t="s">
        <v>210</v>
      </c>
    </row>
    <row r="962" spans="1:12" ht="63.75">
      <c r="A962" s="97" t="s">
        <v>492</v>
      </c>
      <c r="B962" s="72" t="s">
        <v>493</v>
      </c>
      <c r="C962" s="99">
        <v>1080</v>
      </c>
      <c r="D962" s="99">
        <v>0</v>
      </c>
      <c r="E962" s="99">
        <v>0</v>
      </c>
      <c r="F962" s="99">
        <v>0</v>
      </c>
      <c r="G962" s="99">
        <v>0</v>
      </c>
      <c r="H962" s="99">
        <v>0</v>
      </c>
      <c r="I962" s="99">
        <v>1080</v>
      </c>
      <c r="J962" s="99">
        <v>0</v>
      </c>
      <c r="K962" s="99">
        <v>0</v>
      </c>
      <c r="L962" s="204" t="s">
        <v>210</v>
      </c>
    </row>
    <row r="963" spans="1:12" ht="63.75">
      <c r="A963" s="97" t="s">
        <v>494</v>
      </c>
      <c r="B963" s="72" t="s">
        <v>495</v>
      </c>
      <c r="C963" s="99">
        <v>360</v>
      </c>
      <c r="D963" s="99">
        <v>0</v>
      </c>
      <c r="E963" s="99">
        <v>0</v>
      </c>
      <c r="F963" s="99">
        <v>0</v>
      </c>
      <c r="G963" s="99">
        <v>0</v>
      </c>
      <c r="H963" s="99">
        <v>0</v>
      </c>
      <c r="I963" s="99">
        <v>360</v>
      </c>
      <c r="J963" s="99">
        <v>0</v>
      </c>
      <c r="K963" s="99">
        <v>0</v>
      </c>
      <c r="L963" s="204" t="s">
        <v>210</v>
      </c>
    </row>
    <row r="964" spans="1:12" ht="63.75">
      <c r="A964" s="97" t="s">
        <v>496</v>
      </c>
      <c r="B964" s="72" t="s">
        <v>497</v>
      </c>
      <c r="C964" s="99">
        <v>3000</v>
      </c>
      <c r="D964" s="99">
        <v>0</v>
      </c>
      <c r="E964" s="99">
        <v>0</v>
      </c>
      <c r="F964" s="99">
        <v>0</v>
      </c>
      <c r="G964" s="99">
        <v>0</v>
      </c>
      <c r="H964" s="99">
        <v>0</v>
      </c>
      <c r="I964" s="99">
        <v>3000</v>
      </c>
      <c r="J964" s="99">
        <v>0</v>
      </c>
      <c r="K964" s="99">
        <v>0</v>
      </c>
      <c r="L964" s="204" t="s">
        <v>210</v>
      </c>
    </row>
    <row r="965" spans="1:12" ht="63.75">
      <c r="A965" s="97" t="s">
        <v>498</v>
      </c>
      <c r="B965" s="72" t="s">
        <v>499</v>
      </c>
      <c r="C965" s="99">
        <v>3000</v>
      </c>
      <c r="D965" s="99">
        <v>0</v>
      </c>
      <c r="E965" s="99">
        <v>0</v>
      </c>
      <c r="F965" s="99">
        <v>0</v>
      </c>
      <c r="G965" s="99">
        <v>0</v>
      </c>
      <c r="H965" s="99">
        <v>0</v>
      </c>
      <c r="I965" s="99">
        <v>3000</v>
      </c>
      <c r="J965" s="99">
        <v>0</v>
      </c>
      <c r="K965" s="99">
        <v>0</v>
      </c>
      <c r="L965" s="204" t="s">
        <v>210</v>
      </c>
    </row>
    <row r="966" spans="1:12" ht="51">
      <c r="A966" s="97" t="s">
        <v>500</v>
      </c>
      <c r="B966" s="72" t="s">
        <v>501</v>
      </c>
      <c r="C966" s="99">
        <v>3000</v>
      </c>
      <c r="D966" s="99">
        <v>0</v>
      </c>
      <c r="E966" s="99">
        <v>0</v>
      </c>
      <c r="F966" s="99">
        <v>0</v>
      </c>
      <c r="G966" s="99">
        <v>0</v>
      </c>
      <c r="H966" s="99">
        <v>0</v>
      </c>
      <c r="I966" s="99">
        <v>3000</v>
      </c>
      <c r="J966" s="99">
        <v>0</v>
      </c>
      <c r="K966" s="99">
        <v>0</v>
      </c>
      <c r="L966" s="204" t="s">
        <v>210</v>
      </c>
    </row>
    <row r="967" spans="1:12" ht="63.75">
      <c r="A967" s="97"/>
      <c r="B967" s="72" t="s">
        <v>502</v>
      </c>
      <c r="C967" s="99"/>
      <c r="D967" s="99"/>
      <c r="E967" s="99"/>
      <c r="F967" s="99"/>
      <c r="G967" s="99"/>
      <c r="H967" s="99"/>
      <c r="I967" s="99"/>
      <c r="J967" s="99"/>
      <c r="K967" s="99"/>
      <c r="L967" s="204"/>
    </row>
    <row r="968" spans="1:12" ht="89.25">
      <c r="A968" s="97" t="s">
        <v>503</v>
      </c>
      <c r="B968" s="72" t="s">
        <v>504</v>
      </c>
      <c r="C968" s="99">
        <v>8913.6</v>
      </c>
      <c r="D968" s="99">
        <v>7513.454</v>
      </c>
      <c r="E968" s="99">
        <v>0</v>
      </c>
      <c r="F968" s="99">
        <v>0</v>
      </c>
      <c r="G968" s="99">
        <v>0</v>
      </c>
      <c r="H968" s="99">
        <v>0</v>
      </c>
      <c r="I968" s="99">
        <v>8913.6</v>
      </c>
      <c r="J968" s="99">
        <v>7513.454</v>
      </c>
      <c r="K968" s="99">
        <v>7513.454</v>
      </c>
      <c r="L968" s="204" t="s">
        <v>348</v>
      </c>
    </row>
    <row r="969" spans="1:12" ht="76.5">
      <c r="A969" s="97" t="s">
        <v>505</v>
      </c>
      <c r="B969" s="72" t="s">
        <v>506</v>
      </c>
      <c r="C969" s="99">
        <v>8185.2</v>
      </c>
      <c r="D969" s="99">
        <v>0</v>
      </c>
      <c r="E969" s="99">
        <v>0</v>
      </c>
      <c r="F969" s="99">
        <v>0</v>
      </c>
      <c r="G969" s="99">
        <v>0</v>
      </c>
      <c r="H969" s="99">
        <v>0</v>
      </c>
      <c r="I969" s="99">
        <v>8185.2</v>
      </c>
      <c r="J969" s="99">
        <v>0</v>
      </c>
      <c r="K969" s="99">
        <v>0</v>
      </c>
      <c r="L969" s="204" t="s">
        <v>210</v>
      </c>
    </row>
    <row r="970" spans="1:12" ht="76.5">
      <c r="A970" s="97"/>
      <c r="B970" s="72" t="s">
        <v>1334</v>
      </c>
      <c r="C970" s="99"/>
      <c r="D970" s="99"/>
      <c r="E970" s="99"/>
      <c r="F970" s="99"/>
      <c r="G970" s="99"/>
      <c r="H970" s="99"/>
      <c r="I970" s="99"/>
      <c r="J970" s="99"/>
      <c r="K970" s="99"/>
      <c r="L970" s="204"/>
    </row>
    <row r="971" spans="1:12" ht="127.5">
      <c r="A971" s="97" t="s">
        <v>507</v>
      </c>
      <c r="B971" s="72" t="s">
        <v>508</v>
      </c>
      <c r="C971" s="99">
        <v>4057.8</v>
      </c>
      <c r="D971" s="99">
        <v>100</v>
      </c>
      <c r="E971" s="99">
        <v>0</v>
      </c>
      <c r="F971" s="99">
        <v>0</v>
      </c>
      <c r="G971" s="99">
        <v>0</v>
      </c>
      <c r="H971" s="99">
        <v>0</v>
      </c>
      <c r="I971" s="99">
        <v>4057.8</v>
      </c>
      <c r="J971" s="99">
        <v>100</v>
      </c>
      <c r="K971" s="99">
        <v>100</v>
      </c>
      <c r="L971" s="204" t="s">
        <v>251</v>
      </c>
    </row>
    <row r="972" spans="1:12" ht="63.75">
      <c r="A972" s="97" t="s">
        <v>509</v>
      </c>
      <c r="B972" s="72" t="s">
        <v>510</v>
      </c>
      <c r="C972" s="99">
        <v>2868.6</v>
      </c>
      <c r="D972" s="99">
        <v>0</v>
      </c>
      <c r="E972" s="99">
        <v>0</v>
      </c>
      <c r="F972" s="99">
        <v>0</v>
      </c>
      <c r="G972" s="99">
        <v>0</v>
      </c>
      <c r="H972" s="99">
        <v>0</v>
      </c>
      <c r="I972" s="99">
        <v>2868.6</v>
      </c>
      <c r="J972" s="99">
        <v>0</v>
      </c>
      <c r="K972" s="99">
        <v>0</v>
      </c>
      <c r="L972" s="204" t="s">
        <v>210</v>
      </c>
    </row>
    <row r="973" spans="1:12" ht="63.75">
      <c r="A973" s="97" t="s">
        <v>511</v>
      </c>
      <c r="B973" s="72" t="s">
        <v>512</v>
      </c>
      <c r="C973" s="99">
        <v>5082.3</v>
      </c>
      <c r="D973" s="99">
        <v>0</v>
      </c>
      <c r="E973" s="99">
        <v>0</v>
      </c>
      <c r="F973" s="99">
        <v>0</v>
      </c>
      <c r="G973" s="99">
        <v>0</v>
      </c>
      <c r="H973" s="99">
        <v>0</v>
      </c>
      <c r="I973" s="99">
        <v>5082.3</v>
      </c>
      <c r="J973" s="99">
        <v>0</v>
      </c>
      <c r="K973" s="99">
        <v>0</v>
      </c>
      <c r="L973" s="204" t="s">
        <v>210</v>
      </c>
    </row>
    <row r="974" spans="1:12" ht="63.75">
      <c r="A974" s="97"/>
      <c r="B974" s="72" t="s">
        <v>1245</v>
      </c>
      <c r="C974" s="99"/>
      <c r="D974" s="99"/>
      <c r="E974" s="99"/>
      <c r="F974" s="99"/>
      <c r="G974" s="99"/>
      <c r="H974" s="99"/>
      <c r="I974" s="99"/>
      <c r="J974" s="99"/>
      <c r="K974" s="99"/>
      <c r="L974" s="204"/>
    </row>
    <row r="975" spans="1:12" ht="114.75">
      <c r="A975" s="97" t="s">
        <v>513</v>
      </c>
      <c r="B975" s="72" t="s">
        <v>514</v>
      </c>
      <c r="C975" s="99">
        <v>11165.6</v>
      </c>
      <c r="D975" s="99">
        <v>1616</v>
      </c>
      <c r="E975" s="99">
        <v>0</v>
      </c>
      <c r="F975" s="99">
        <v>0</v>
      </c>
      <c r="G975" s="99">
        <v>0</v>
      </c>
      <c r="H975" s="99">
        <v>0</v>
      </c>
      <c r="I975" s="99">
        <v>11165.6</v>
      </c>
      <c r="J975" s="99">
        <v>1616</v>
      </c>
      <c r="K975" s="99">
        <v>1616</v>
      </c>
      <c r="L975" s="204" t="s">
        <v>403</v>
      </c>
    </row>
    <row r="976" spans="1:12" ht="51">
      <c r="A976" s="97" t="s">
        <v>515</v>
      </c>
      <c r="B976" s="72" t="s">
        <v>516</v>
      </c>
      <c r="C976" s="99">
        <v>2331.8</v>
      </c>
      <c r="D976" s="99">
        <v>342.66</v>
      </c>
      <c r="E976" s="99">
        <v>0</v>
      </c>
      <c r="F976" s="99">
        <v>0</v>
      </c>
      <c r="G976" s="99">
        <v>0</v>
      </c>
      <c r="H976" s="99">
        <v>0</v>
      </c>
      <c r="I976" s="99">
        <v>2331.8</v>
      </c>
      <c r="J976" s="99">
        <v>342.66</v>
      </c>
      <c r="K976" s="99">
        <v>342.66</v>
      </c>
      <c r="L976" s="204" t="s">
        <v>404</v>
      </c>
    </row>
    <row r="977" spans="1:12" ht="51">
      <c r="A977" s="97" t="s">
        <v>517</v>
      </c>
      <c r="B977" s="72" t="s">
        <v>518</v>
      </c>
      <c r="C977" s="99">
        <v>2722.4</v>
      </c>
      <c r="D977" s="99">
        <v>226.78</v>
      </c>
      <c r="E977" s="99">
        <v>0</v>
      </c>
      <c r="F977" s="99">
        <v>0</v>
      </c>
      <c r="G977" s="99">
        <v>0</v>
      </c>
      <c r="H977" s="99">
        <v>0</v>
      </c>
      <c r="I977" s="99">
        <v>2722.4</v>
      </c>
      <c r="J977" s="99">
        <v>226.78</v>
      </c>
      <c r="K977" s="99">
        <v>226.78</v>
      </c>
      <c r="L977" s="204" t="s">
        <v>356</v>
      </c>
    </row>
    <row r="978" spans="1:12" ht="76.5">
      <c r="A978" s="97" t="s">
        <v>519</v>
      </c>
      <c r="B978" s="72" t="s">
        <v>520</v>
      </c>
      <c r="C978" s="99">
        <v>2331.8</v>
      </c>
      <c r="D978" s="99">
        <v>342.66</v>
      </c>
      <c r="E978" s="99">
        <v>0</v>
      </c>
      <c r="F978" s="99">
        <v>0</v>
      </c>
      <c r="G978" s="99">
        <v>0</v>
      </c>
      <c r="H978" s="99">
        <v>0</v>
      </c>
      <c r="I978" s="99">
        <v>2331.8</v>
      </c>
      <c r="J978" s="99">
        <v>342.66</v>
      </c>
      <c r="K978" s="99">
        <v>342.66</v>
      </c>
      <c r="L978" s="204" t="s">
        <v>404</v>
      </c>
    </row>
    <row r="979" spans="1:12" ht="63.75">
      <c r="A979" s="97" t="s">
        <v>521</v>
      </c>
      <c r="B979" s="72" t="s">
        <v>522</v>
      </c>
      <c r="C979" s="99">
        <v>1200</v>
      </c>
      <c r="D979" s="99">
        <v>0</v>
      </c>
      <c r="E979" s="99">
        <v>0</v>
      </c>
      <c r="F979" s="99">
        <v>0</v>
      </c>
      <c r="G979" s="99">
        <v>0</v>
      </c>
      <c r="H979" s="99">
        <v>0</v>
      </c>
      <c r="I979" s="99">
        <v>1200</v>
      </c>
      <c r="J979" s="99">
        <v>0</v>
      </c>
      <c r="K979" s="99">
        <v>0</v>
      </c>
      <c r="L979" s="204" t="s">
        <v>210</v>
      </c>
    </row>
    <row r="980" spans="1:12" ht="63.75">
      <c r="A980" s="97" t="s">
        <v>523</v>
      </c>
      <c r="B980" s="72" t="s">
        <v>524</v>
      </c>
      <c r="C980" s="99">
        <v>1000</v>
      </c>
      <c r="D980" s="99">
        <v>0</v>
      </c>
      <c r="E980" s="99">
        <v>0</v>
      </c>
      <c r="F980" s="99">
        <v>0</v>
      </c>
      <c r="G980" s="99">
        <v>0</v>
      </c>
      <c r="H980" s="99">
        <v>0</v>
      </c>
      <c r="I980" s="99">
        <v>1000</v>
      </c>
      <c r="J980" s="99">
        <v>0</v>
      </c>
      <c r="K980" s="99">
        <v>0</v>
      </c>
      <c r="L980" s="204" t="s">
        <v>210</v>
      </c>
    </row>
    <row r="981" spans="1:12" ht="63.75">
      <c r="A981" s="97" t="s">
        <v>525</v>
      </c>
      <c r="B981" s="72" t="s">
        <v>526</v>
      </c>
      <c r="C981" s="99">
        <v>1200</v>
      </c>
      <c r="D981" s="99">
        <v>0</v>
      </c>
      <c r="E981" s="99">
        <v>0</v>
      </c>
      <c r="F981" s="99">
        <v>0</v>
      </c>
      <c r="G981" s="99">
        <v>0</v>
      </c>
      <c r="H981" s="99">
        <v>0</v>
      </c>
      <c r="I981" s="99">
        <v>1200</v>
      </c>
      <c r="J981" s="99">
        <v>0</v>
      </c>
      <c r="K981" s="99">
        <v>0</v>
      </c>
      <c r="L981" s="204" t="s">
        <v>210</v>
      </c>
    </row>
    <row r="982" spans="1:12" ht="89.25">
      <c r="A982" s="97" t="s">
        <v>527</v>
      </c>
      <c r="B982" s="72" t="s">
        <v>528</v>
      </c>
      <c r="C982" s="99">
        <v>730.4</v>
      </c>
      <c r="D982" s="99">
        <v>0</v>
      </c>
      <c r="E982" s="99">
        <v>0</v>
      </c>
      <c r="F982" s="99">
        <v>0</v>
      </c>
      <c r="G982" s="99">
        <v>0</v>
      </c>
      <c r="H982" s="99">
        <v>0</v>
      </c>
      <c r="I982" s="99">
        <v>730.4</v>
      </c>
      <c r="J982" s="99">
        <v>0</v>
      </c>
      <c r="K982" s="99">
        <v>0</v>
      </c>
      <c r="L982" s="204" t="s">
        <v>210</v>
      </c>
    </row>
    <row r="983" spans="1:12" ht="51">
      <c r="A983" s="97" t="s">
        <v>529</v>
      </c>
      <c r="B983" s="72" t="s">
        <v>530</v>
      </c>
      <c r="C983" s="99">
        <v>188.1</v>
      </c>
      <c r="D983" s="99">
        <v>0</v>
      </c>
      <c r="E983" s="99">
        <v>0</v>
      </c>
      <c r="F983" s="99">
        <v>0</v>
      </c>
      <c r="G983" s="99">
        <v>0</v>
      </c>
      <c r="H983" s="99">
        <v>0</v>
      </c>
      <c r="I983" s="99">
        <v>188.1</v>
      </c>
      <c r="J983" s="99">
        <v>0</v>
      </c>
      <c r="K983" s="99">
        <v>0</v>
      </c>
      <c r="L983" s="204" t="s">
        <v>210</v>
      </c>
    </row>
    <row r="984" spans="1:12" ht="51">
      <c r="A984" s="97" t="s">
        <v>531</v>
      </c>
      <c r="B984" s="72" t="s">
        <v>532</v>
      </c>
      <c r="C984" s="99">
        <v>607.3</v>
      </c>
      <c r="D984" s="99">
        <v>0</v>
      </c>
      <c r="E984" s="99">
        <v>0</v>
      </c>
      <c r="F984" s="99">
        <v>0</v>
      </c>
      <c r="G984" s="99">
        <v>0</v>
      </c>
      <c r="H984" s="99">
        <v>0</v>
      </c>
      <c r="I984" s="99">
        <v>607.3</v>
      </c>
      <c r="J984" s="99">
        <v>0</v>
      </c>
      <c r="K984" s="99">
        <v>0</v>
      </c>
      <c r="L984" s="204" t="s">
        <v>210</v>
      </c>
    </row>
    <row r="985" spans="1:12" ht="51">
      <c r="A985" s="97" t="s">
        <v>533</v>
      </c>
      <c r="B985" s="72" t="s">
        <v>534</v>
      </c>
      <c r="C985" s="99">
        <v>1343.5</v>
      </c>
      <c r="D985" s="99">
        <v>0</v>
      </c>
      <c r="E985" s="99">
        <v>0</v>
      </c>
      <c r="F985" s="99">
        <v>0</v>
      </c>
      <c r="G985" s="99">
        <v>0</v>
      </c>
      <c r="H985" s="99">
        <v>0</v>
      </c>
      <c r="I985" s="99">
        <v>1343.5</v>
      </c>
      <c r="J985" s="99">
        <v>0</v>
      </c>
      <c r="K985" s="99">
        <v>0</v>
      </c>
      <c r="L985" s="204" t="s">
        <v>210</v>
      </c>
    </row>
    <row r="986" spans="1:12" ht="63.75">
      <c r="A986" s="97"/>
      <c r="B986" s="72" t="s">
        <v>535</v>
      </c>
      <c r="C986" s="99"/>
      <c r="D986" s="99"/>
      <c r="E986" s="99"/>
      <c r="F986" s="99"/>
      <c r="G986" s="99"/>
      <c r="H986" s="99"/>
      <c r="I986" s="99"/>
      <c r="J986" s="99"/>
      <c r="K986" s="99"/>
      <c r="L986" s="204"/>
    </row>
    <row r="987" spans="1:12" ht="76.5">
      <c r="A987" s="97" t="s">
        <v>536</v>
      </c>
      <c r="B987" s="72" t="s">
        <v>537</v>
      </c>
      <c r="C987" s="99">
        <v>6536</v>
      </c>
      <c r="D987" s="99">
        <v>0</v>
      </c>
      <c r="E987" s="99">
        <v>0</v>
      </c>
      <c r="F987" s="99">
        <v>0</v>
      </c>
      <c r="G987" s="99">
        <v>0</v>
      </c>
      <c r="H987" s="99">
        <v>0</v>
      </c>
      <c r="I987" s="99">
        <v>6536</v>
      </c>
      <c r="J987" s="99">
        <v>0</v>
      </c>
      <c r="K987" s="99">
        <v>0</v>
      </c>
      <c r="L987" s="204" t="s">
        <v>210</v>
      </c>
    </row>
    <row r="988" spans="1:12" ht="76.5">
      <c r="A988" s="97" t="s">
        <v>538</v>
      </c>
      <c r="B988" s="72" t="s">
        <v>539</v>
      </c>
      <c r="C988" s="99">
        <v>3824</v>
      </c>
      <c r="D988" s="99">
        <v>0</v>
      </c>
      <c r="E988" s="99">
        <v>0</v>
      </c>
      <c r="F988" s="99">
        <v>0</v>
      </c>
      <c r="G988" s="99">
        <v>0</v>
      </c>
      <c r="H988" s="99">
        <v>0</v>
      </c>
      <c r="I988" s="99">
        <v>3824</v>
      </c>
      <c r="J988" s="99">
        <v>0</v>
      </c>
      <c r="K988" s="99">
        <v>0</v>
      </c>
      <c r="L988" s="204" t="s">
        <v>210</v>
      </c>
    </row>
    <row r="989" spans="1:12" ht="89.25">
      <c r="A989" s="97" t="s">
        <v>540</v>
      </c>
      <c r="B989" s="72" t="s">
        <v>541</v>
      </c>
      <c r="C989" s="99">
        <v>2924</v>
      </c>
      <c r="D989" s="99">
        <v>0</v>
      </c>
      <c r="E989" s="99">
        <v>0</v>
      </c>
      <c r="F989" s="99">
        <v>0</v>
      </c>
      <c r="G989" s="99">
        <v>0</v>
      </c>
      <c r="H989" s="99">
        <v>0</v>
      </c>
      <c r="I989" s="99">
        <v>2924</v>
      </c>
      <c r="J989" s="99">
        <v>0</v>
      </c>
      <c r="K989" s="99">
        <v>0</v>
      </c>
      <c r="L989" s="204" t="s">
        <v>210</v>
      </c>
    </row>
    <row r="990" spans="1:12" ht="102">
      <c r="A990" s="97" t="s">
        <v>542</v>
      </c>
      <c r="B990" s="72" t="s">
        <v>543</v>
      </c>
      <c r="C990" s="99">
        <v>1000</v>
      </c>
      <c r="D990" s="99">
        <v>0</v>
      </c>
      <c r="E990" s="99">
        <v>0</v>
      </c>
      <c r="F990" s="99">
        <v>0</v>
      </c>
      <c r="G990" s="99">
        <v>0</v>
      </c>
      <c r="H990" s="99">
        <v>0</v>
      </c>
      <c r="I990" s="99">
        <v>1000</v>
      </c>
      <c r="J990" s="99">
        <v>0</v>
      </c>
      <c r="K990" s="99">
        <v>0</v>
      </c>
      <c r="L990" s="204" t="s">
        <v>210</v>
      </c>
    </row>
    <row r="991" spans="1:12" ht="76.5">
      <c r="A991" s="97" t="s">
        <v>544</v>
      </c>
      <c r="B991" s="72" t="s">
        <v>545</v>
      </c>
      <c r="C991" s="99">
        <v>15000</v>
      </c>
      <c r="D991" s="99">
        <v>0</v>
      </c>
      <c r="E991" s="99">
        <v>0</v>
      </c>
      <c r="F991" s="99">
        <v>0</v>
      </c>
      <c r="G991" s="99">
        <v>0</v>
      </c>
      <c r="H991" s="99">
        <v>0</v>
      </c>
      <c r="I991" s="99">
        <v>15000</v>
      </c>
      <c r="J991" s="99">
        <v>0</v>
      </c>
      <c r="K991" s="99">
        <v>0</v>
      </c>
      <c r="L991" s="204" t="s">
        <v>210</v>
      </c>
    </row>
    <row r="992" spans="1:12" ht="63.75">
      <c r="A992" s="97"/>
      <c r="B992" s="72" t="s">
        <v>1305</v>
      </c>
      <c r="C992" s="99"/>
      <c r="D992" s="99"/>
      <c r="E992" s="99"/>
      <c r="F992" s="99"/>
      <c r="G992" s="99"/>
      <c r="H992" s="99"/>
      <c r="I992" s="99"/>
      <c r="J992" s="99"/>
      <c r="K992" s="99"/>
      <c r="L992" s="204"/>
    </row>
    <row r="993" spans="1:12" ht="89.25">
      <c r="A993" s="97" t="s">
        <v>546</v>
      </c>
      <c r="B993" s="72" t="s">
        <v>547</v>
      </c>
      <c r="C993" s="99">
        <v>1608</v>
      </c>
      <c r="D993" s="99">
        <v>330.771</v>
      </c>
      <c r="E993" s="99">
        <v>0</v>
      </c>
      <c r="F993" s="99">
        <v>0</v>
      </c>
      <c r="G993" s="99">
        <v>0</v>
      </c>
      <c r="H993" s="99">
        <v>0</v>
      </c>
      <c r="I993" s="99">
        <v>1608</v>
      </c>
      <c r="J993" s="99">
        <v>330.771</v>
      </c>
      <c r="K993" s="99">
        <v>330.771</v>
      </c>
      <c r="L993" s="204" t="s">
        <v>405</v>
      </c>
    </row>
    <row r="994" spans="1:12" ht="76.5">
      <c r="A994" s="97" t="s">
        <v>548</v>
      </c>
      <c r="B994" s="72" t="s">
        <v>549</v>
      </c>
      <c r="C994" s="99">
        <v>2184</v>
      </c>
      <c r="D994" s="99">
        <v>0</v>
      </c>
      <c r="E994" s="99">
        <v>0</v>
      </c>
      <c r="F994" s="99">
        <v>0</v>
      </c>
      <c r="G994" s="99">
        <v>0</v>
      </c>
      <c r="H994" s="99">
        <v>0</v>
      </c>
      <c r="I994" s="99">
        <v>2184</v>
      </c>
      <c r="J994" s="99">
        <v>0</v>
      </c>
      <c r="K994" s="99">
        <v>0</v>
      </c>
      <c r="L994" s="204" t="s">
        <v>210</v>
      </c>
    </row>
    <row r="995" spans="1:12" ht="89.25">
      <c r="A995" s="97" t="s">
        <v>550</v>
      </c>
      <c r="B995" s="72" t="s">
        <v>551</v>
      </c>
      <c r="C995" s="99">
        <v>778.1</v>
      </c>
      <c r="D995" s="99">
        <v>0</v>
      </c>
      <c r="E995" s="99">
        <v>0</v>
      </c>
      <c r="F995" s="99">
        <v>0</v>
      </c>
      <c r="G995" s="99">
        <v>0</v>
      </c>
      <c r="H995" s="99">
        <v>0</v>
      </c>
      <c r="I995" s="99">
        <v>778.1</v>
      </c>
      <c r="J995" s="99">
        <v>0</v>
      </c>
      <c r="K995" s="99">
        <v>0</v>
      </c>
      <c r="L995" s="204" t="s">
        <v>210</v>
      </c>
    </row>
    <row r="996" spans="1:12" ht="51">
      <c r="A996" s="97" t="s">
        <v>552</v>
      </c>
      <c r="B996" s="72" t="s">
        <v>553</v>
      </c>
      <c r="C996" s="99">
        <v>778.8</v>
      </c>
      <c r="D996" s="99">
        <v>0</v>
      </c>
      <c r="E996" s="99">
        <v>0</v>
      </c>
      <c r="F996" s="99">
        <v>0</v>
      </c>
      <c r="G996" s="99">
        <v>0</v>
      </c>
      <c r="H996" s="99">
        <v>0</v>
      </c>
      <c r="I996" s="99">
        <v>778.8</v>
      </c>
      <c r="J996" s="99">
        <v>0</v>
      </c>
      <c r="K996" s="99">
        <v>0</v>
      </c>
      <c r="L996" s="204" t="s">
        <v>210</v>
      </c>
    </row>
    <row r="997" spans="1:12" ht="63.75">
      <c r="A997" s="97" t="s">
        <v>554</v>
      </c>
      <c r="B997" s="72" t="s">
        <v>555</v>
      </c>
      <c r="C997" s="99">
        <v>5082.3</v>
      </c>
      <c r="D997" s="99">
        <v>0</v>
      </c>
      <c r="E997" s="99">
        <v>0</v>
      </c>
      <c r="F997" s="99">
        <v>0</v>
      </c>
      <c r="G997" s="99">
        <v>0</v>
      </c>
      <c r="H997" s="99">
        <v>0</v>
      </c>
      <c r="I997" s="99">
        <v>5082.3</v>
      </c>
      <c r="J997" s="99">
        <v>0</v>
      </c>
      <c r="K997" s="99">
        <v>0</v>
      </c>
      <c r="L997" s="204" t="s">
        <v>210</v>
      </c>
    </row>
    <row r="998" spans="1:12" ht="63.75">
      <c r="A998" s="97"/>
      <c r="B998" s="72" t="s">
        <v>1265</v>
      </c>
      <c r="C998" s="99"/>
      <c r="D998" s="99"/>
      <c r="E998" s="99"/>
      <c r="F998" s="99"/>
      <c r="G998" s="99"/>
      <c r="H998" s="99"/>
      <c r="I998" s="99"/>
      <c r="J998" s="99"/>
      <c r="K998" s="99"/>
      <c r="L998" s="204"/>
    </row>
    <row r="999" spans="1:12" ht="76.5">
      <c r="A999" s="97" t="s">
        <v>556</v>
      </c>
      <c r="B999" s="72" t="s">
        <v>557</v>
      </c>
      <c r="C999" s="99">
        <v>1220</v>
      </c>
      <c r="D999" s="99">
        <v>267.775</v>
      </c>
      <c r="E999" s="99">
        <v>0</v>
      </c>
      <c r="F999" s="99">
        <v>0</v>
      </c>
      <c r="G999" s="99">
        <v>0</v>
      </c>
      <c r="H999" s="99">
        <v>0</v>
      </c>
      <c r="I999" s="99">
        <v>1220</v>
      </c>
      <c r="J999" s="99">
        <v>267.775</v>
      </c>
      <c r="K999" s="99">
        <v>267.775</v>
      </c>
      <c r="L999" s="204" t="s">
        <v>406</v>
      </c>
    </row>
    <row r="1000" spans="1:12" ht="89.25">
      <c r="A1000" s="97" t="s">
        <v>558</v>
      </c>
      <c r="B1000" s="72" t="s">
        <v>559</v>
      </c>
      <c r="C1000" s="99">
        <v>1700</v>
      </c>
      <c r="D1000" s="99">
        <v>295.05</v>
      </c>
      <c r="E1000" s="99">
        <v>0</v>
      </c>
      <c r="F1000" s="99">
        <v>0</v>
      </c>
      <c r="G1000" s="99">
        <v>0</v>
      </c>
      <c r="H1000" s="99">
        <v>0</v>
      </c>
      <c r="I1000" s="99">
        <v>1700</v>
      </c>
      <c r="J1000" s="99">
        <v>295.05</v>
      </c>
      <c r="K1000" s="99">
        <v>295.05</v>
      </c>
      <c r="L1000" s="204" t="s">
        <v>407</v>
      </c>
    </row>
    <row r="1001" spans="1:12" ht="89.25">
      <c r="A1001" s="97" t="s">
        <v>560</v>
      </c>
      <c r="B1001" s="72" t="s">
        <v>561</v>
      </c>
      <c r="C1001" s="99">
        <v>680</v>
      </c>
      <c r="D1001" s="99">
        <v>162.384</v>
      </c>
      <c r="E1001" s="99">
        <v>0</v>
      </c>
      <c r="F1001" s="99">
        <v>0</v>
      </c>
      <c r="G1001" s="99">
        <v>0</v>
      </c>
      <c r="H1001" s="99">
        <v>0</v>
      </c>
      <c r="I1001" s="99">
        <v>680</v>
      </c>
      <c r="J1001" s="99">
        <v>162.384</v>
      </c>
      <c r="K1001" s="99">
        <v>162.384</v>
      </c>
      <c r="L1001" s="204" t="s">
        <v>408</v>
      </c>
    </row>
    <row r="1002" spans="1:12" ht="76.5">
      <c r="A1002" s="97" t="s">
        <v>562</v>
      </c>
      <c r="B1002" s="72" t="s">
        <v>563</v>
      </c>
      <c r="C1002" s="99">
        <v>1700</v>
      </c>
      <c r="D1002" s="99">
        <v>376.763</v>
      </c>
      <c r="E1002" s="99">
        <v>0</v>
      </c>
      <c r="F1002" s="99">
        <v>0</v>
      </c>
      <c r="G1002" s="99">
        <v>0</v>
      </c>
      <c r="H1002" s="99">
        <v>0</v>
      </c>
      <c r="I1002" s="99">
        <v>1700</v>
      </c>
      <c r="J1002" s="99">
        <v>376.763</v>
      </c>
      <c r="K1002" s="99">
        <v>376.763</v>
      </c>
      <c r="L1002" s="204" t="s">
        <v>409</v>
      </c>
    </row>
    <row r="1003" spans="1:12" ht="76.5">
      <c r="A1003" s="97" t="s">
        <v>564</v>
      </c>
      <c r="B1003" s="72" t="s">
        <v>565</v>
      </c>
      <c r="C1003" s="99">
        <v>1300</v>
      </c>
      <c r="D1003" s="99">
        <v>272.025</v>
      </c>
      <c r="E1003" s="99">
        <v>0</v>
      </c>
      <c r="F1003" s="99">
        <v>0</v>
      </c>
      <c r="G1003" s="99">
        <v>0</v>
      </c>
      <c r="H1003" s="99">
        <v>0</v>
      </c>
      <c r="I1003" s="99">
        <v>1300</v>
      </c>
      <c r="J1003" s="99">
        <v>272.025</v>
      </c>
      <c r="K1003" s="99">
        <v>272.025</v>
      </c>
      <c r="L1003" s="204" t="s">
        <v>410</v>
      </c>
    </row>
    <row r="1004" spans="1:12" ht="63.75">
      <c r="A1004" s="97"/>
      <c r="B1004" s="72" t="s">
        <v>566</v>
      </c>
      <c r="C1004" s="99"/>
      <c r="D1004" s="99"/>
      <c r="E1004" s="99"/>
      <c r="F1004" s="99"/>
      <c r="G1004" s="99"/>
      <c r="H1004" s="99"/>
      <c r="I1004" s="99"/>
      <c r="J1004" s="99"/>
      <c r="K1004" s="99"/>
      <c r="L1004" s="204"/>
    </row>
    <row r="1005" spans="1:12" ht="76.5">
      <c r="A1005" s="97" t="s">
        <v>567</v>
      </c>
      <c r="B1005" s="72" t="s">
        <v>568</v>
      </c>
      <c r="C1005" s="99">
        <v>674.3</v>
      </c>
      <c r="D1005" s="99">
        <v>549.3</v>
      </c>
      <c r="E1005" s="99">
        <v>0</v>
      </c>
      <c r="F1005" s="99">
        <v>0</v>
      </c>
      <c r="G1005" s="99">
        <v>0</v>
      </c>
      <c r="H1005" s="99">
        <v>0</v>
      </c>
      <c r="I1005" s="99">
        <v>674.3</v>
      </c>
      <c r="J1005" s="99">
        <v>549.3</v>
      </c>
      <c r="K1005" s="99">
        <v>549.3</v>
      </c>
      <c r="L1005" s="204" t="s">
        <v>411</v>
      </c>
    </row>
    <row r="1006" spans="1:12" ht="63.75">
      <c r="A1006" s="97"/>
      <c r="B1006" s="72" t="s">
        <v>569</v>
      </c>
      <c r="C1006" s="99"/>
      <c r="D1006" s="99"/>
      <c r="E1006" s="99"/>
      <c r="F1006" s="99"/>
      <c r="G1006" s="99"/>
      <c r="H1006" s="99"/>
      <c r="I1006" s="99"/>
      <c r="J1006" s="99"/>
      <c r="K1006" s="99"/>
      <c r="L1006" s="204"/>
    </row>
    <row r="1007" spans="1:12" ht="63.75">
      <c r="A1007" s="97" t="s">
        <v>570</v>
      </c>
      <c r="B1007" s="72" t="s">
        <v>571</v>
      </c>
      <c r="C1007" s="99">
        <v>2923.5</v>
      </c>
      <c r="D1007" s="99">
        <v>0</v>
      </c>
      <c r="E1007" s="99">
        <v>0</v>
      </c>
      <c r="F1007" s="99">
        <v>0</v>
      </c>
      <c r="G1007" s="99">
        <v>0</v>
      </c>
      <c r="H1007" s="99">
        <v>0</v>
      </c>
      <c r="I1007" s="99">
        <v>2923.5</v>
      </c>
      <c r="J1007" s="99">
        <v>0</v>
      </c>
      <c r="K1007" s="99">
        <v>0</v>
      </c>
      <c r="L1007" s="204" t="s">
        <v>210</v>
      </c>
    </row>
    <row r="1008" spans="1:12" ht="63.75">
      <c r="A1008" s="97" t="s">
        <v>572</v>
      </c>
      <c r="B1008" s="72" t="s">
        <v>573</v>
      </c>
      <c r="C1008" s="99">
        <v>3101</v>
      </c>
      <c r="D1008" s="99">
        <v>0</v>
      </c>
      <c r="E1008" s="99">
        <v>0</v>
      </c>
      <c r="F1008" s="99">
        <v>0</v>
      </c>
      <c r="G1008" s="99">
        <v>0</v>
      </c>
      <c r="H1008" s="99">
        <v>0</v>
      </c>
      <c r="I1008" s="99">
        <v>3101</v>
      </c>
      <c r="J1008" s="99">
        <v>0</v>
      </c>
      <c r="K1008" s="99">
        <v>0</v>
      </c>
      <c r="L1008" s="204" t="s">
        <v>210</v>
      </c>
    </row>
    <row r="1009" spans="1:12" ht="63.75">
      <c r="A1009" s="97" t="s">
        <v>574</v>
      </c>
      <c r="B1009" s="72" t="s">
        <v>575</v>
      </c>
      <c r="C1009" s="99">
        <v>3021</v>
      </c>
      <c r="D1009" s="99">
        <v>0</v>
      </c>
      <c r="E1009" s="99">
        <v>0</v>
      </c>
      <c r="F1009" s="99">
        <v>0</v>
      </c>
      <c r="G1009" s="99">
        <v>0</v>
      </c>
      <c r="H1009" s="99">
        <v>0</v>
      </c>
      <c r="I1009" s="99">
        <v>3021</v>
      </c>
      <c r="J1009" s="99">
        <v>0</v>
      </c>
      <c r="K1009" s="99">
        <v>0</v>
      </c>
      <c r="L1009" s="204" t="s">
        <v>210</v>
      </c>
    </row>
    <row r="1010" spans="1:12" ht="63.75">
      <c r="A1010" s="97" t="s">
        <v>576</v>
      </c>
      <c r="B1010" s="72" t="s">
        <v>577</v>
      </c>
      <c r="C1010" s="99">
        <v>2630.8</v>
      </c>
      <c r="D1010" s="99">
        <v>0</v>
      </c>
      <c r="E1010" s="99">
        <v>0</v>
      </c>
      <c r="F1010" s="99">
        <v>0</v>
      </c>
      <c r="G1010" s="99">
        <v>0</v>
      </c>
      <c r="H1010" s="99">
        <v>0</v>
      </c>
      <c r="I1010" s="99">
        <v>2630.8</v>
      </c>
      <c r="J1010" s="99">
        <v>0</v>
      </c>
      <c r="K1010" s="99">
        <v>0</v>
      </c>
      <c r="L1010" s="204" t="s">
        <v>210</v>
      </c>
    </row>
    <row r="1011" spans="1:12" ht="63.75">
      <c r="A1011" s="97" t="s">
        <v>578</v>
      </c>
      <c r="B1011" s="72" t="s">
        <v>579</v>
      </c>
      <c r="C1011" s="99">
        <v>2630.8</v>
      </c>
      <c r="D1011" s="99">
        <v>0</v>
      </c>
      <c r="E1011" s="99">
        <v>0</v>
      </c>
      <c r="F1011" s="99">
        <v>0</v>
      </c>
      <c r="G1011" s="99">
        <v>0</v>
      </c>
      <c r="H1011" s="99">
        <v>0</v>
      </c>
      <c r="I1011" s="99">
        <v>2630.8</v>
      </c>
      <c r="J1011" s="99">
        <v>0</v>
      </c>
      <c r="K1011" s="99">
        <v>0</v>
      </c>
      <c r="L1011" s="204" t="s">
        <v>210</v>
      </c>
    </row>
    <row r="1012" spans="1:12" ht="76.5">
      <c r="A1012" s="97" t="s">
        <v>580</v>
      </c>
      <c r="B1012" s="72" t="s">
        <v>581</v>
      </c>
      <c r="C1012" s="99">
        <v>3101</v>
      </c>
      <c r="D1012" s="99">
        <v>0</v>
      </c>
      <c r="E1012" s="99">
        <v>0</v>
      </c>
      <c r="F1012" s="99">
        <v>0</v>
      </c>
      <c r="G1012" s="99">
        <v>0</v>
      </c>
      <c r="H1012" s="99">
        <v>0</v>
      </c>
      <c r="I1012" s="99">
        <v>3101</v>
      </c>
      <c r="J1012" s="99">
        <v>0</v>
      </c>
      <c r="K1012" s="99">
        <v>0</v>
      </c>
      <c r="L1012" s="204" t="s">
        <v>210</v>
      </c>
    </row>
    <row r="1013" spans="1:12" ht="76.5">
      <c r="A1013" s="97" t="s">
        <v>582</v>
      </c>
      <c r="B1013" s="72" t="s">
        <v>583</v>
      </c>
      <c r="C1013" s="99">
        <v>824.2</v>
      </c>
      <c r="D1013" s="99">
        <v>0</v>
      </c>
      <c r="E1013" s="99">
        <v>0</v>
      </c>
      <c r="F1013" s="99">
        <v>0</v>
      </c>
      <c r="G1013" s="99">
        <v>0</v>
      </c>
      <c r="H1013" s="99">
        <v>0</v>
      </c>
      <c r="I1013" s="99">
        <v>824.2</v>
      </c>
      <c r="J1013" s="99">
        <v>0</v>
      </c>
      <c r="K1013" s="99">
        <v>0</v>
      </c>
      <c r="L1013" s="204" t="s">
        <v>210</v>
      </c>
    </row>
    <row r="1014" spans="1:12" ht="76.5">
      <c r="A1014" s="97" t="s">
        <v>584</v>
      </c>
      <c r="B1014" s="72" t="s">
        <v>585</v>
      </c>
      <c r="C1014" s="99">
        <v>748.9</v>
      </c>
      <c r="D1014" s="99">
        <v>0</v>
      </c>
      <c r="E1014" s="99">
        <v>0</v>
      </c>
      <c r="F1014" s="99">
        <v>0</v>
      </c>
      <c r="G1014" s="99">
        <v>0</v>
      </c>
      <c r="H1014" s="99">
        <v>0</v>
      </c>
      <c r="I1014" s="99">
        <v>748.9</v>
      </c>
      <c r="J1014" s="99">
        <v>0</v>
      </c>
      <c r="K1014" s="99">
        <v>0</v>
      </c>
      <c r="L1014" s="204" t="s">
        <v>210</v>
      </c>
    </row>
    <row r="1015" spans="1:12" ht="76.5">
      <c r="A1015" s="97" t="s">
        <v>586</v>
      </c>
      <c r="B1015" s="72" t="s">
        <v>587</v>
      </c>
      <c r="C1015" s="99">
        <v>2473</v>
      </c>
      <c r="D1015" s="99">
        <v>0</v>
      </c>
      <c r="E1015" s="99">
        <v>0</v>
      </c>
      <c r="F1015" s="99">
        <v>0</v>
      </c>
      <c r="G1015" s="99">
        <v>0</v>
      </c>
      <c r="H1015" s="99">
        <v>0</v>
      </c>
      <c r="I1015" s="99">
        <v>2473</v>
      </c>
      <c r="J1015" s="99">
        <v>0</v>
      </c>
      <c r="K1015" s="99">
        <v>0</v>
      </c>
      <c r="L1015" s="204" t="s">
        <v>210</v>
      </c>
    </row>
    <row r="1016" spans="1:12" ht="63.75">
      <c r="A1016" s="97" t="s">
        <v>588</v>
      </c>
      <c r="B1016" s="72" t="s">
        <v>589</v>
      </c>
      <c r="C1016" s="99">
        <v>6414</v>
      </c>
      <c r="D1016" s="99">
        <v>0</v>
      </c>
      <c r="E1016" s="99">
        <v>0</v>
      </c>
      <c r="F1016" s="99">
        <v>0</v>
      </c>
      <c r="G1016" s="99">
        <v>0</v>
      </c>
      <c r="H1016" s="99">
        <v>0</v>
      </c>
      <c r="I1016" s="99">
        <v>6414</v>
      </c>
      <c r="J1016" s="99">
        <v>0</v>
      </c>
      <c r="K1016" s="99">
        <v>0</v>
      </c>
      <c r="L1016" s="204" t="s">
        <v>210</v>
      </c>
    </row>
    <row r="1017" spans="1:12" ht="63.75">
      <c r="A1017" s="97" t="s">
        <v>590</v>
      </c>
      <c r="B1017" s="72" t="s">
        <v>591</v>
      </c>
      <c r="C1017" s="99">
        <v>6414</v>
      </c>
      <c r="D1017" s="99">
        <v>0</v>
      </c>
      <c r="E1017" s="99">
        <v>0</v>
      </c>
      <c r="F1017" s="99">
        <v>0</v>
      </c>
      <c r="G1017" s="99">
        <v>0</v>
      </c>
      <c r="H1017" s="99">
        <v>0</v>
      </c>
      <c r="I1017" s="99">
        <v>6414</v>
      </c>
      <c r="J1017" s="99">
        <v>0</v>
      </c>
      <c r="K1017" s="99">
        <v>0</v>
      </c>
      <c r="L1017" s="204" t="s">
        <v>210</v>
      </c>
    </row>
    <row r="1018" spans="1:12" ht="178.5">
      <c r="A1018" s="97" t="s">
        <v>592</v>
      </c>
      <c r="B1018" s="72" t="s">
        <v>593</v>
      </c>
      <c r="C1018" s="99">
        <v>54</v>
      </c>
      <c r="D1018" s="99">
        <v>0</v>
      </c>
      <c r="E1018" s="99">
        <v>0</v>
      </c>
      <c r="F1018" s="99">
        <v>0</v>
      </c>
      <c r="G1018" s="99">
        <v>0</v>
      </c>
      <c r="H1018" s="99">
        <v>0</v>
      </c>
      <c r="I1018" s="99">
        <v>54</v>
      </c>
      <c r="J1018" s="99">
        <v>0</v>
      </c>
      <c r="K1018" s="99">
        <v>0</v>
      </c>
      <c r="L1018" s="204" t="s">
        <v>210</v>
      </c>
    </row>
    <row r="1019" spans="1:12" ht="114.75">
      <c r="A1019" s="97" t="s">
        <v>594</v>
      </c>
      <c r="B1019" s="72" t="s">
        <v>595</v>
      </c>
      <c r="C1019" s="99">
        <v>49</v>
      </c>
      <c r="D1019" s="99">
        <v>0</v>
      </c>
      <c r="E1019" s="99">
        <v>0</v>
      </c>
      <c r="F1019" s="99">
        <v>0</v>
      </c>
      <c r="G1019" s="99">
        <v>0</v>
      </c>
      <c r="H1019" s="99">
        <v>0</v>
      </c>
      <c r="I1019" s="99">
        <v>49</v>
      </c>
      <c r="J1019" s="99">
        <v>0</v>
      </c>
      <c r="K1019" s="99">
        <v>0</v>
      </c>
      <c r="L1019" s="204" t="s">
        <v>210</v>
      </c>
    </row>
    <row r="1020" spans="1:12" ht="63.75">
      <c r="A1020" s="97"/>
      <c r="B1020" s="72" t="s">
        <v>596</v>
      </c>
      <c r="C1020" s="99"/>
      <c r="D1020" s="99"/>
      <c r="E1020" s="99"/>
      <c r="F1020" s="99"/>
      <c r="G1020" s="99"/>
      <c r="H1020" s="99"/>
      <c r="I1020" s="99"/>
      <c r="J1020" s="99"/>
      <c r="K1020" s="99"/>
      <c r="L1020" s="204"/>
    </row>
    <row r="1021" spans="1:12" ht="114.75">
      <c r="A1021" s="97" t="s">
        <v>597</v>
      </c>
      <c r="B1021" s="72" t="s">
        <v>598</v>
      </c>
      <c r="C1021" s="99">
        <v>330</v>
      </c>
      <c r="D1021" s="99">
        <v>330</v>
      </c>
      <c r="E1021" s="99">
        <v>0</v>
      </c>
      <c r="F1021" s="99">
        <v>0</v>
      </c>
      <c r="G1021" s="99">
        <v>0</v>
      </c>
      <c r="H1021" s="99">
        <v>0</v>
      </c>
      <c r="I1021" s="99">
        <v>330</v>
      </c>
      <c r="J1021" s="99">
        <v>330</v>
      </c>
      <c r="K1021" s="99">
        <v>330</v>
      </c>
      <c r="L1021" s="204" t="s">
        <v>224</v>
      </c>
    </row>
    <row r="1022" spans="1:12" ht="76.5">
      <c r="A1022" s="97" t="s">
        <v>599</v>
      </c>
      <c r="B1022" s="72" t="s">
        <v>600</v>
      </c>
      <c r="C1022" s="99">
        <v>480</v>
      </c>
      <c r="D1022" s="99">
        <v>465.109</v>
      </c>
      <c r="E1022" s="99">
        <v>0</v>
      </c>
      <c r="F1022" s="99">
        <v>0</v>
      </c>
      <c r="G1022" s="99">
        <v>0</v>
      </c>
      <c r="H1022" s="99">
        <v>0</v>
      </c>
      <c r="I1022" s="99">
        <v>480</v>
      </c>
      <c r="J1022" s="99">
        <v>465.109</v>
      </c>
      <c r="K1022" s="99">
        <v>465.109</v>
      </c>
      <c r="L1022" s="204" t="s">
        <v>412</v>
      </c>
    </row>
    <row r="1023" spans="1:12" ht="102">
      <c r="A1023" s="97" t="s">
        <v>601</v>
      </c>
      <c r="B1023" s="72" t="s">
        <v>602</v>
      </c>
      <c r="C1023" s="99">
        <v>630</v>
      </c>
      <c r="D1023" s="99">
        <v>580</v>
      </c>
      <c r="E1023" s="99">
        <v>0</v>
      </c>
      <c r="F1023" s="99">
        <v>0</v>
      </c>
      <c r="G1023" s="99">
        <v>0</v>
      </c>
      <c r="H1023" s="99">
        <v>0</v>
      </c>
      <c r="I1023" s="99">
        <v>630</v>
      </c>
      <c r="J1023" s="99">
        <v>580</v>
      </c>
      <c r="K1023" s="99">
        <v>580</v>
      </c>
      <c r="L1023" s="204" t="s">
        <v>1150</v>
      </c>
    </row>
    <row r="1024" spans="1:12" ht="102">
      <c r="A1024" s="97" t="s">
        <v>603</v>
      </c>
      <c r="B1024" s="72" t="s">
        <v>604</v>
      </c>
      <c r="C1024" s="99">
        <v>930</v>
      </c>
      <c r="D1024" s="99">
        <v>880</v>
      </c>
      <c r="E1024" s="99">
        <v>0</v>
      </c>
      <c r="F1024" s="99">
        <v>0</v>
      </c>
      <c r="G1024" s="99">
        <v>0</v>
      </c>
      <c r="H1024" s="99">
        <v>0</v>
      </c>
      <c r="I1024" s="99">
        <v>930</v>
      </c>
      <c r="J1024" s="99">
        <v>880</v>
      </c>
      <c r="K1024" s="99">
        <v>880</v>
      </c>
      <c r="L1024" s="204" t="s">
        <v>373</v>
      </c>
    </row>
    <row r="1025" spans="1:12" ht="38.25">
      <c r="A1025" s="97" t="s">
        <v>2054</v>
      </c>
      <c r="B1025" s="72" t="s">
        <v>605</v>
      </c>
      <c r="C1025" s="99">
        <v>657911.9</v>
      </c>
      <c r="D1025" s="99">
        <v>25319.749999999996</v>
      </c>
      <c r="E1025" s="99">
        <v>0</v>
      </c>
      <c r="F1025" s="99">
        <v>0</v>
      </c>
      <c r="G1025" s="99">
        <v>0</v>
      </c>
      <c r="H1025" s="99">
        <v>0</v>
      </c>
      <c r="I1025" s="99">
        <v>657911.9</v>
      </c>
      <c r="J1025" s="99">
        <v>25319.75</v>
      </c>
      <c r="K1025" s="99">
        <v>25319.749999999996</v>
      </c>
      <c r="L1025" s="204" t="s">
        <v>333</v>
      </c>
    </row>
    <row r="1026" spans="1:12" ht="63.75">
      <c r="A1026" s="97"/>
      <c r="B1026" s="72" t="s">
        <v>1691</v>
      </c>
      <c r="C1026" s="99">
        <v>7700</v>
      </c>
      <c r="D1026" s="99">
        <v>0</v>
      </c>
      <c r="E1026" s="99">
        <v>0</v>
      </c>
      <c r="F1026" s="99">
        <v>0</v>
      </c>
      <c r="G1026" s="99">
        <v>0</v>
      </c>
      <c r="H1026" s="99">
        <v>0</v>
      </c>
      <c r="I1026" s="99">
        <v>7700</v>
      </c>
      <c r="J1026" s="99">
        <v>0</v>
      </c>
      <c r="K1026" s="99">
        <v>0</v>
      </c>
      <c r="L1026" s="204" t="s">
        <v>210</v>
      </c>
    </row>
    <row r="1027" spans="1:12" ht="63.75">
      <c r="A1027" s="97"/>
      <c r="B1027" s="72" t="s">
        <v>1326</v>
      </c>
      <c r="C1027" s="99"/>
      <c r="D1027" s="99"/>
      <c r="E1027" s="99"/>
      <c r="F1027" s="99"/>
      <c r="G1027" s="99"/>
      <c r="H1027" s="99"/>
      <c r="I1027" s="99"/>
      <c r="J1027" s="99"/>
      <c r="K1027" s="99"/>
      <c r="L1027" s="204"/>
    </row>
    <row r="1028" spans="1:12" ht="63.75">
      <c r="A1028" s="97" t="s">
        <v>1516</v>
      </c>
      <c r="B1028" s="72" t="s">
        <v>606</v>
      </c>
      <c r="C1028" s="99">
        <v>7700</v>
      </c>
      <c r="D1028" s="99">
        <v>0</v>
      </c>
      <c r="E1028" s="99">
        <v>0</v>
      </c>
      <c r="F1028" s="99">
        <v>0</v>
      </c>
      <c r="G1028" s="99">
        <v>0</v>
      </c>
      <c r="H1028" s="99">
        <v>0</v>
      </c>
      <c r="I1028" s="99">
        <v>7700</v>
      </c>
      <c r="J1028" s="99">
        <v>0</v>
      </c>
      <c r="K1028" s="99">
        <v>0</v>
      </c>
      <c r="L1028" s="204" t="s">
        <v>210</v>
      </c>
    </row>
    <row r="1029" spans="1:12" ht="63.75">
      <c r="A1029" s="97"/>
      <c r="B1029" s="72" t="s">
        <v>1692</v>
      </c>
      <c r="C1029" s="99">
        <v>23200</v>
      </c>
      <c r="D1029" s="99">
        <v>0</v>
      </c>
      <c r="E1029" s="99">
        <v>0</v>
      </c>
      <c r="F1029" s="99">
        <v>0</v>
      </c>
      <c r="G1029" s="99">
        <v>0</v>
      </c>
      <c r="H1029" s="99">
        <v>0</v>
      </c>
      <c r="I1029" s="99">
        <v>23200</v>
      </c>
      <c r="J1029" s="99">
        <v>0</v>
      </c>
      <c r="K1029" s="99">
        <v>0</v>
      </c>
      <c r="L1029" s="204" t="s">
        <v>210</v>
      </c>
    </row>
    <row r="1030" spans="1:12" ht="63.75">
      <c r="A1030" s="97"/>
      <c r="B1030" s="72" t="s">
        <v>834</v>
      </c>
      <c r="C1030" s="99"/>
      <c r="D1030" s="99"/>
      <c r="E1030" s="99"/>
      <c r="F1030" s="99"/>
      <c r="G1030" s="99"/>
      <c r="H1030" s="99"/>
      <c r="I1030" s="99"/>
      <c r="J1030" s="99"/>
      <c r="K1030" s="99"/>
      <c r="L1030" s="204"/>
    </row>
    <row r="1031" spans="1:12" ht="63.75">
      <c r="A1031" s="97" t="s">
        <v>1517</v>
      </c>
      <c r="B1031" s="72" t="s">
        <v>607</v>
      </c>
      <c r="C1031" s="99">
        <v>23200</v>
      </c>
      <c r="D1031" s="99">
        <v>0</v>
      </c>
      <c r="E1031" s="99">
        <v>0</v>
      </c>
      <c r="F1031" s="99">
        <v>0</v>
      </c>
      <c r="G1031" s="99">
        <v>0</v>
      </c>
      <c r="H1031" s="99">
        <v>0</v>
      </c>
      <c r="I1031" s="99">
        <v>23200</v>
      </c>
      <c r="J1031" s="99">
        <v>0</v>
      </c>
      <c r="K1031" s="99">
        <v>0</v>
      </c>
      <c r="L1031" s="204" t="s">
        <v>210</v>
      </c>
    </row>
    <row r="1032" spans="1:12" ht="25.5">
      <c r="A1032" s="97"/>
      <c r="B1032" s="72" t="s">
        <v>1693</v>
      </c>
      <c r="C1032" s="99">
        <v>37626.4</v>
      </c>
      <c r="D1032" s="99">
        <v>18772.129999999997</v>
      </c>
      <c r="E1032" s="99">
        <v>0</v>
      </c>
      <c r="F1032" s="99">
        <v>0</v>
      </c>
      <c r="G1032" s="99">
        <v>0</v>
      </c>
      <c r="H1032" s="99">
        <v>0</v>
      </c>
      <c r="I1032" s="99">
        <v>37626.4</v>
      </c>
      <c r="J1032" s="99">
        <v>18772.13</v>
      </c>
      <c r="K1032" s="99">
        <v>18772.129999999997</v>
      </c>
      <c r="L1032" s="204" t="s">
        <v>413</v>
      </c>
    </row>
    <row r="1033" spans="1:12" ht="63.75">
      <c r="A1033" s="97"/>
      <c r="B1033" s="72" t="s">
        <v>1846</v>
      </c>
      <c r="C1033" s="99"/>
      <c r="D1033" s="99"/>
      <c r="E1033" s="99"/>
      <c r="F1033" s="99"/>
      <c r="G1033" s="99"/>
      <c r="H1033" s="99"/>
      <c r="I1033" s="99"/>
      <c r="J1033" s="99"/>
      <c r="K1033" s="99"/>
      <c r="L1033" s="204"/>
    </row>
    <row r="1034" spans="1:12" ht="76.5">
      <c r="A1034" s="97" t="s">
        <v>1518</v>
      </c>
      <c r="B1034" s="72" t="s">
        <v>1694</v>
      </c>
      <c r="C1034" s="99">
        <v>5331.9</v>
      </c>
      <c r="D1034" s="99">
        <v>1238.83</v>
      </c>
      <c r="E1034" s="99">
        <v>0</v>
      </c>
      <c r="F1034" s="99">
        <v>0</v>
      </c>
      <c r="G1034" s="99">
        <v>0</v>
      </c>
      <c r="H1034" s="99">
        <v>0</v>
      </c>
      <c r="I1034" s="99">
        <v>5331.9</v>
      </c>
      <c r="J1034" s="99">
        <v>1238.83</v>
      </c>
      <c r="K1034" s="99">
        <v>1238.83</v>
      </c>
      <c r="L1034" s="204" t="s">
        <v>414</v>
      </c>
    </row>
    <row r="1035" spans="1:12" ht="63.75">
      <c r="A1035" s="97" t="s">
        <v>1519</v>
      </c>
      <c r="B1035" s="72" t="s">
        <v>1695</v>
      </c>
      <c r="C1035" s="99">
        <v>32294.5</v>
      </c>
      <c r="D1035" s="99">
        <v>17533.3</v>
      </c>
      <c r="E1035" s="99">
        <v>0</v>
      </c>
      <c r="F1035" s="99">
        <v>0</v>
      </c>
      <c r="G1035" s="99">
        <v>0</v>
      </c>
      <c r="H1035" s="99">
        <v>0</v>
      </c>
      <c r="I1035" s="99">
        <v>32294.5</v>
      </c>
      <c r="J1035" s="99">
        <v>17533.3</v>
      </c>
      <c r="K1035" s="99">
        <v>17533.3</v>
      </c>
      <c r="L1035" s="204" t="s">
        <v>247</v>
      </c>
    </row>
    <row r="1036" spans="1:12" ht="38.25">
      <c r="A1036" s="97"/>
      <c r="B1036" s="72" t="s">
        <v>1696</v>
      </c>
      <c r="C1036" s="99">
        <v>74400</v>
      </c>
      <c r="D1036" s="99">
        <v>0</v>
      </c>
      <c r="E1036" s="99">
        <v>0</v>
      </c>
      <c r="F1036" s="99">
        <v>0</v>
      </c>
      <c r="G1036" s="99">
        <v>0</v>
      </c>
      <c r="H1036" s="99">
        <v>0</v>
      </c>
      <c r="I1036" s="99">
        <v>74400</v>
      </c>
      <c r="J1036" s="99">
        <v>0</v>
      </c>
      <c r="K1036" s="99">
        <v>0</v>
      </c>
      <c r="L1036" s="204" t="s">
        <v>210</v>
      </c>
    </row>
    <row r="1037" spans="1:12" ht="63.75">
      <c r="A1037" s="97"/>
      <c r="B1037" s="72" t="s">
        <v>502</v>
      </c>
      <c r="C1037" s="99"/>
      <c r="D1037" s="99"/>
      <c r="E1037" s="99"/>
      <c r="F1037" s="99"/>
      <c r="G1037" s="99"/>
      <c r="H1037" s="99"/>
      <c r="I1037" s="99"/>
      <c r="J1037" s="99"/>
      <c r="K1037" s="99"/>
      <c r="L1037" s="204"/>
    </row>
    <row r="1038" spans="1:12" ht="51">
      <c r="A1038" s="97" t="s">
        <v>1520</v>
      </c>
      <c r="B1038" s="72" t="s">
        <v>608</v>
      </c>
      <c r="C1038" s="99">
        <v>14800</v>
      </c>
      <c r="D1038" s="99">
        <v>0</v>
      </c>
      <c r="E1038" s="99">
        <v>0</v>
      </c>
      <c r="F1038" s="99">
        <v>0</v>
      </c>
      <c r="G1038" s="99">
        <v>0</v>
      </c>
      <c r="H1038" s="99">
        <v>0</v>
      </c>
      <c r="I1038" s="99">
        <v>14800</v>
      </c>
      <c r="J1038" s="99">
        <v>0</v>
      </c>
      <c r="K1038" s="99">
        <v>0</v>
      </c>
      <c r="L1038" s="204" t="s">
        <v>210</v>
      </c>
    </row>
    <row r="1039" spans="1:12" ht="51">
      <c r="A1039" s="97" t="s">
        <v>1521</v>
      </c>
      <c r="B1039" s="72" t="s">
        <v>609</v>
      </c>
      <c r="C1039" s="99">
        <v>5000</v>
      </c>
      <c r="D1039" s="99">
        <v>0</v>
      </c>
      <c r="E1039" s="99">
        <v>0</v>
      </c>
      <c r="F1039" s="99">
        <v>0</v>
      </c>
      <c r="G1039" s="99">
        <v>0</v>
      </c>
      <c r="H1039" s="99">
        <v>0</v>
      </c>
      <c r="I1039" s="99">
        <v>5000</v>
      </c>
      <c r="J1039" s="99">
        <v>0</v>
      </c>
      <c r="K1039" s="99">
        <v>0</v>
      </c>
      <c r="L1039" s="204" t="s">
        <v>210</v>
      </c>
    </row>
    <row r="1040" spans="1:12" ht="51">
      <c r="A1040" s="97" t="s">
        <v>1522</v>
      </c>
      <c r="B1040" s="72" t="s">
        <v>610</v>
      </c>
      <c r="C1040" s="99">
        <v>14240</v>
      </c>
      <c r="D1040" s="99">
        <v>0</v>
      </c>
      <c r="E1040" s="99">
        <v>0</v>
      </c>
      <c r="F1040" s="99">
        <v>0</v>
      </c>
      <c r="G1040" s="99">
        <v>0</v>
      </c>
      <c r="H1040" s="99">
        <v>0</v>
      </c>
      <c r="I1040" s="99">
        <v>14240</v>
      </c>
      <c r="J1040" s="99">
        <v>0</v>
      </c>
      <c r="K1040" s="99">
        <v>0</v>
      </c>
      <c r="L1040" s="204" t="s">
        <v>210</v>
      </c>
    </row>
    <row r="1041" spans="1:12" ht="51">
      <c r="A1041" s="97" t="s">
        <v>1523</v>
      </c>
      <c r="B1041" s="72" t="s">
        <v>611</v>
      </c>
      <c r="C1041" s="99">
        <v>19200</v>
      </c>
      <c r="D1041" s="99">
        <v>0</v>
      </c>
      <c r="E1041" s="99">
        <v>0</v>
      </c>
      <c r="F1041" s="99">
        <v>0</v>
      </c>
      <c r="G1041" s="99">
        <v>0</v>
      </c>
      <c r="H1041" s="99">
        <v>0</v>
      </c>
      <c r="I1041" s="99">
        <v>19200</v>
      </c>
      <c r="J1041" s="99">
        <v>0</v>
      </c>
      <c r="K1041" s="99">
        <v>0</v>
      </c>
      <c r="L1041" s="204" t="s">
        <v>210</v>
      </c>
    </row>
    <row r="1042" spans="1:12" ht="51">
      <c r="A1042" s="97" t="s">
        <v>1524</v>
      </c>
      <c r="B1042" s="72" t="s">
        <v>612</v>
      </c>
      <c r="C1042" s="99">
        <v>15660</v>
      </c>
      <c r="D1042" s="99">
        <v>0</v>
      </c>
      <c r="E1042" s="99">
        <v>0</v>
      </c>
      <c r="F1042" s="99">
        <v>0</v>
      </c>
      <c r="G1042" s="99">
        <v>0</v>
      </c>
      <c r="H1042" s="99">
        <v>0</v>
      </c>
      <c r="I1042" s="99">
        <v>15660</v>
      </c>
      <c r="J1042" s="99">
        <v>0</v>
      </c>
      <c r="K1042" s="99">
        <v>0</v>
      </c>
      <c r="L1042" s="204" t="s">
        <v>210</v>
      </c>
    </row>
    <row r="1043" spans="1:12" ht="51">
      <c r="A1043" s="97" t="s">
        <v>1526</v>
      </c>
      <c r="B1043" s="72" t="s">
        <v>613</v>
      </c>
      <c r="C1043" s="99">
        <v>5500</v>
      </c>
      <c r="D1043" s="99">
        <v>0</v>
      </c>
      <c r="E1043" s="99">
        <v>0</v>
      </c>
      <c r="F1043" s="99">
        <v>0</v>
      </c>
      <c r="G1043" s="99">
        <v>0</v>
      </c>
      <c r="H1043" s="99">
        <v>0</v>
      </c>
      <c r="I1043" s="99">
        <v>5500</v>
      </c>
      <c r="J1043" s="99">
        <v>0</v>
      </c>
      <c r="K1043" s="99">
        <v>0</v>
      </c>
      <c r="L1043" s="204" t="s">
        <v>210</v>
      </c>
    </row>
    <row r="1044" spans="1:12" ht="114.75">
      <c r="A1044" s="97" t="s">
        <v>1528</v>
      </c>
      <c r="B1044" s="72" t="s">
        <v>1697</v>
      </c>
      <c r="C1044" s="99">
        <v>500000</v>
      </c>
      <c r="D1044" s="99">
        <v>0</v>
      </c>
      <c r="E1044" s="99">
        <v>0</v>
      </c>
      <c r="F1044" s="99">
        <v>0</v>
      </c>
      <c r="G1044" s="99">
        <v>0</v>
      </c>
      <c r="H1044" s="99">
        <v>0</v>
      </c>
      <c r="I1044" s="99">
        <v>500000</v>
      </c>
      <c r="J1044" s="99">
        <v>0</v>
      </c>
      <c r="K1044" s="99">
        <v>0</v>
      </c>
      <c r="L1044" s="204" t="s">
        <v>210</v>
      </c>
    </row>
    <row r="1045" spans="1:12" ht="38.25">
      <c r="A1045" s="97"/>
      <c r="B1045" s="72" t="s">
        <v>1698</v>
      </c>
      <c r="C1045" s="99">
        <v>9985.5</v>
      </c>
      <c r="D1045" s="99">
        <v>6547.62</v>
      </c>
      <c r="E1045" s="99">
        <v>0</v>
      </c>
      <c r="F1045" s="99">
        <v>0</v>
      </c>
      <c r="G1045" s="99">
        <v>0</v>
      </c>
      <c r="H1045" s="99">
        <v>0</v>
      </c>
      <c r="I1045" s="99">
        <v>9985.5</v>
      </c>
      <c r="J1045" s="99">
        <v>6547.62</v>
      </c>
      <c r="K1045" s="99">
        <v>6547.62</v>
      </c>
      <c r="L1045" s="204" t="s">
        <v>415</v>
      </c>
    </row>
    <row r="1046" spans="1:12" ht="76.5">
      <c r="A1046" s="97"/>
      <c r="B1046" s="72" t="s">
        <v>940</v>
      </c>
      <c r="C1046" s="99"/>
      <c r="D1046" s="99"/>
      <c r="E1046" s="99"/>
      <c r="F1046" s="99"/>
      <c r="G1046" s="99"/>
      <c r="H1046" s="99"/>
      <c r="I1046" s="99"/>
      <c r="J1046" s="99"/>
      <c r="K1046" s="99"/>
      <c r="L1046" s="204"/>
    </row>
    <row r="1047" spans="1:12" ht="51">
      <c r="A1047" s="97" t="s">
        <v>1530</v>
      </c>
      <c r="B1047" s="72" t="s">
        <v>1699</v>
      </c>
      <c r="C1047" s="99">
        <v>9985.5</v>
      </c>
      <c r="D1047" s="99">
        <v>6547.62</v>
      </c>
      <c r="E1047" s="99">
        <v>0</v>
      </c>
      <c r="F1047" s="99">
        <v>0</v>
      </c>
      <c r="G1047" s="99">
        <v>0</v>
      </c>
      <c r="H1047" s="99">
        <v>0</v>
      </c>
      <c r="I1047" s="99">
        <v>9985.5</v>
      </c>
      <c r="J1047" s="99">
        <v>6547.62</v>
      </c>
      <c r="K1047" s="99">
        <v>6547.62</v>
      </c>
      <c r="L1047" s="204" t="s">
        <v>415</v>
      </c>
    </row>
    <row r="1048" spans="1:12" ht="63.75">
      <c r="A1048" s="97"/>
      <c r="B1048" s="72" t="s">
        <v>1700</v>
      </c>
      <c r="C1048" s="99">
        <v>1000</v>
      </c>
      <c r="D1048" s="99">
        <v>0</v>
      </c>
      <c r="E1048" s="99">
        <v>0</v>
      </c>
      <c r="F1048" s="99">
        <v>0</v>
      </c>
      <c r="G1048" s="99">
        <v>0</v>
      </c>
      <c r="H1048" s="99">
        <v>0</v>
      </c>
      <c r="I1048" s="99">
        <v>1000</v>
      </c>
      <c r="J1048" s="99">
        <v>0</v>
      </c>
      <c r="K1048" s="99">
        <v>0</v>
      </c>
      <c r="L1048" s="204" t="s">
        <v>210</v>
      </c>
    </row>
    <row r="1049" spans="1:12" ht="63.75">
      <c r="A1049" s="97"/>
      <c r="B1049" s="72" t="s">
        <v>1186</v>
      </c>
      <c r="C1049" s="99"/>
      <c r="D1049" s="99"/>
      <c r="E1049" s="99"/>
      <c r="F1049" s="99"/>
      <c r="G1049" s="99"/>
      <c r="H1049" s="99"/>
      <c r="I1049" s="99"/>
      <c r="J1049" s="99"/>
      <c r="K1049" s="99"/>
      <c r="L1049" s="204"/>
    </row>
    <row r="1050" spans="1:12" ht="63.75">
      <c r="A1050" s="97" t="s">
        <v>1532</v>
      </c>
      <c r="B1050" s="72" t="s">
        <v>614</v>
      </c>
      <c r="C1050" s="99">
        <v>1000</v>
      </c>
      <c r="D1050" s="99">
        <v>0</v>
      </c>
      <c r="E1050" s="99">
        <v>0</v>
      </c>
      <c r="F1050" s="99">
        <v>0</v>
      </c>
      <c r="G1050" s="99">
        <v>0</v>
      </c>
      <c r="H1050" s="99">
        <v>0</v>
      </c>
      <c r="I1050" s="99">
        <v>1000</v>
      </c>
      <c r="J1050" s="99">
        <v>0</v>
      </c>
      <c r="K1050" s="99">
        <v>0</v>
      </c>
      <c r="L1050" s="204" t="s">
        <v>210</v>
      </c>
    </row>
    <row r="1051" spans="1:12" ht="38.25">
      <c r="A1051" s="97"/>
      <c r="B1051" s="72" t="s">
        <v>1701</v>
      </c>
      <c r="C1051" s="99">
        <v>4000</v>
      </c>
      <c r="D1051" s="99">
        <v>0</v>
      </c>
      <c r="E1051" s="99">
        <v>0</v>
      </c>
      <c r="F1051" s="99">
        <v>0</v>
      </c>
      <c r="G1051" s="99">
        <v>0</v>
      </c>
      <c r="H1051" s="99">
        <v>0</v>
      </c>
      <c r="I1051" s="99">
        <v>4000</v>
      </c>
      <c r="J1051" s="99">
        <v>0</v>
      </c>
      <c r="K1051" s="99">
        <v>0</v>
      </c>
      <c r="L1051" s="204" t="s">
        <v>210</v>
      </c>
    </row>
    <row r="1052" spans="1:12" ht="63.75">
      <c r="A1052" s="97"/>
      <c r="B1052" s="72" t="s">
        <v>1525</v>
      </c>
      <c r="C1052" s="99"/>
      <c r="D1052" s="99"/>
      <c r="E1052" s="99"/>
      <c r="F1052" s="99"/>
      <c r="G1052" s="99"/>
      <c r="H1052" s="99"/>
      <c r="I1052" s="99"/>
      <c r="J1052" s="99"/>
      <c r="K1052" s="99"/>
      <c r="L1052" s="204"/>
    </row>
    <row r="1053" spans="1:12" ht="76.5">
      <c r="A1053" s="97" t="s">
        <v>1534</v>
      </c>
      <c r="B1053" s="72" t="s">
        <v>615</v>
      </c>
      <c r="C1053" s="99">
        <v>4000</v>
      </c>
      <c r="D1053" s="99">
        <v>0</v>
      </c>
      <c r="E1053" s="99">
        <v>0</v>
      </c>
      <c r="F1053" s="99">
        <v>0</v>
      </c>
      <c r="G1053" s="99">
        <v>0</v>
      </c>
      <c r="H1053" s="99">
        <v>0</v>
      </c>
      <c r="I1053" s="99">
        <v>4000</v>
      </c>
      <c r="J1053" s="99">
        <v>0</v>
      </c>
      <c r="K1053" s="99">
        <v>0</v>
      </c>
      <c r="L1053" s="204" t="s">
        <v>210</v>
      </c>
    </row>
    <row r="1054" spans="1:12" ht="38.25">
      <c r="A1054" s="97" t="s">
        <v>2035</v>
      </c>
      <c r="B1054" s="72" t="s">
        <v>1702</v>
      </c>
      <c r="C1054" s="99">
        <v>330000</v>
      </c>
      <c r="D1054" s="99">
        <v>0</v>
      </c>
      <c r="E1054" s="99">
        <v>0</v>
      </c>
      <c r="F1054" s="99">
        <v>0</v>
      </c>
      <c r="G1054" s="99">
        <v>0</v>
      </c>
      <c r="H1054" s="99">
        <v>0</v>
      </c>
      <c r="I1054" s="99">
        <v>330000</v>
      </c>
      <c r="J1054" s="99">
        <v>0</v>
      </c>
      <c r="K1054" s="99">
        <v>0</v>
      </c>
      <c r="L1054" s="204" t="s">
        <v>210</v>
      </c>
    </row>
    <row r="1055" spans="1:12" ht="63.75">
      <c r="A1055" s="97"/>
      <c r="B1055" s="72" t="s">
        <v>616</v>
      </c>
      <c r="C1055" s="99"/>
      <c r="D1055" s="99"/>
      <c r="E1055" s="99"/>
      <c r="F1055" s="99"/>
      <c r="G1055" s="99"/>
      <c r="H1055" s="99"/>
      <c r="I1055" s="99"/>
      <c r="J1055" s="99"/>
      <c r="K1055" s="99"/>
      <c r="L1055" s="204"/>
    </row>
    <row r="1056" spans="1:12" ht="63.75">
      <c r="A1056" s="97" t="s">
        <v>1516</v>
      </c>
      <c r="B1056" s="72" t="s">
        <v>617</v>
      </c>
      <c r="C1056" s="99">
        <v>243200</v>
      </c>
      <c r="D1056" s="99">
        <v>0</v>
      </c>
      <c r="E1056" s="99">
        <v>0</v>
      </c>
      <c r="F1056" s="99">
        <v>0</v>
      </c>
      <c r="G1056" s="99">
        <v>0</v>
      </c>
      <c r="H1056" s="99">
        <v>0</v>
      </c>
      <c r="I1056" s="99">
        <v>243200</v>
      </c>
      <c r="J1056" s="99">
        <v>0</v>
      </c>
      <c r="K1056" s="99">
        <v>0</v>
      </c>
      <c r="L1056" s="204" t="s">
        <v>210</v>
      </c>
    </row>
    <row r="1057" spans="1:12" ht="63.75">
      <c r="A1057" s="97" t="s">
        <v>1517</v>
      </c>
      <c r="B1057" s="72" t="s">
        <v>618</v>
      </c>
      <c r="C1057" s="99">
        <v>86800</v>
      </c>
      <c r="D1057" s="99">
        <v>0</v>
      </c>
      <c r="E1057" s="99">
        <v>0</v>
      </c>
      <c r="F1057" s="99">
        <v>0</v>
      </c>
      <c r="G1057" s="99">
        <v>0</v>
      </c>
      <c r="H1057" s="99">
        <v>0</v>
      </c>
      <c r="I1057" s="99">
        <v>86800</v>
      </c>
      <c r="J1057" s="99">
        <v>0</v>
      </c>
      <c r="K1057" s="99">
        <v>0</v>
      </c>
      <c r="L1057" s="204" t="s">
        <v>210</v>
      </c>
    </row>
    <row r="1058" spans="1:12" ht="51">
      <c r="A1058" s="97" t="s">
        <v>2036</v>
      </c>
      <c r="B1058" s="72" t="s">
        <v>619</v>
      </c>
      <c r="C1058" s="99">
        <v>1130000</v>
      </c>
      <c r="D1058" s="99">
        <v>0</v>
      </c>
      <c r="E1058" s="99">
        <v>0</v>
      </c>
      <c r="F1058" s="99">
        <v>0</v>
      </c>
      <c r="G1058" s="99">
        <v>0</v>
      </c>
      <c r="H1058" s="99">
        <v>0</v>
      </c>
      <c r="I1058" s="99">
        <v>1130000</v>
      </c>
      <c r="J1058" s="99">
        <v>0</v>
      </c>
      <c r="K1058" s="99">
        <v>0</v>
      </c>
      <c r="L1058" s="204" t="s">
        <v>620</v>
      </c>
    </row>
    <row r="1059" spans="1:12" ht="51">
      <c r="A1059" s="97" t="s">
        <v>1516</v>
      </c>
      <c r="B1059" s="72" t="s">
        <v>1703</v>
      </c>
      <c r="C1059" s="99">
        <v>69334.5</v>
      </c>
      <c r="D1059" s="99">
        <v>0</v>
      </c>
      <c r="E1059" s="99">
        <v>0</v>
      </c>
      <c r="F1059" s="99">
        <v>0</v>
      </c>
      <c r="G1059" s="99">
        <v>0</v>
      </c>
      <c r="H1059" s="99">
        <v>0</v>
      </c>
      <c r="I1059" s="99">
        <v>69334.5</v>
      </c>
      <c r="J1059" s="99">
        <v>0</v>
      </c>
      <c r="K1059" s="99">
        <v>0</v>
      </c>
      <c r="L1059" s="204"/>
    </row>
    <row r="1060" spans="1:12" ht="38.25">
      <c r="A1060" s="97" t="s">
        <v>1517</v>
      </c>
      <c r="B1060" s="72" t="s">
        <v>1704</v>
      </c>
      <c r="C1060" s="99">
        <v>1060665.5</v>
      </c>
      <c r="D1060" s="99">
        <v>0</v>
      </c>
      <c r="E1060" s="99">
        <v>0</v>
      </c>
      <c r="F1060" s="99">
        <v>0</v>
      </c>
      <c r="G1060" s="99">
        <v>0</v>
      </c>
      <c r="H1060" s="99">
        <v>0</v>
      </c>
      <c r="I1060" s="99">
        <v>1060665.5</v>
      </c>
      <c r="J1060" s="99">
        <v>0</v>
      </c>
      <c r="K1060" s="99">
        <v>0</v>
      </c>
      <c r="L1060" s="204"/>
    </row>
    <row r="1061" spans="1:12" ht="51">
      <c r="A1061" s="97"/>
      <c r="B1061" s="72" t="s">
        <v>621</v>
      </c>
      <c r="C1061" s="99">
        <v>4709919.4</v>
      </c>
      <c r="D1061" s="99"/>
      <c r="E1061" s="99"/>
      <c r="F1061" s="99"/>
      <c r="G1061" s="99"/>
      <c r="H1061" s="99"/>
      <c r="I1061" s="99">
        <v>4709919.4</v>
      </c>
      <c r="J1061" s="99"/>
      <c r="K1061" s="99"/>
      <c r="L1061" s="204" t="s">
        <v>622</v>
      </c>
    </row>
    <row r="1062" spans="1:12" ht="89.25">
      <c r="A1062" s="97"/>
      <c r="B1062" s="72" t="s">
        <v>623</v>
      </c>
      <c r="C1062" s="99">
        <v>1341280.6</v>
      </c>
      <c r="D1062" s="99"/>
      <c r="E1062" s="99"/>
      <c r="F1062" s="99"/>
      <c r="G1062" s="99"/>
      <c r="H1062" s="99"/>
      <c r="I1062" s="99">
        <v>1341280.6</v>
      </c>
      <c r="J1062" s="99"/>
      <c r="K1062" s="99"/>
      <c r="L1062" s="204" t="s">
        <v>622</v>
      </c>
    </row>
    <row r="1063" spans="1:12" ht="25.5">
      <c r="A1063" s="97" t="s">
        <v>2165</v>
      </c>
      <c r="B1063" s="72" t="s">
        <v>1705</v>
      </c>
      <c r="C1063" s="99">
        <v>28583370.4</v>
      </c>
      <c r="D1063" s="99">
        <v>9450412.53</v>
      </c>
      <c r="E1063" s="99">
        <v>3415410.188</v>
      </c>
      <c r="F1063" s="99">
        <v>742956.0436000001</v>
      </c>
      <c r="G1063" s="99">
        <v>0</v>
      </c>
      <c r="H1063" s="99">
        <v>0</v>
      </c>
      <c r="I1063" s="99">
        <v>31998780.588000007</v>
      </c>
      <c r="J1063" s="99">
        <v>10193368.5736</v>
      </c>
      <c r="K1063" s="99">
        <v>1810258.7979999997</v>
      </c>
      <c r="L1063" s="204" t="s">
        <v>416</v>
      </c>
    </row>
    <row r="1064" spans="1:12" ht="15">
      <c r="A1064" s="97"/>
      <c r="B1064" s="72" t="s">
        <v>2020</v>
      </c>
      <c r="C1064" s="99"/>
      <c r="D1064" s="99"/>
      <c r="E1064" s="99"/>
      <c r="F1064" s="99"/>
      <c r="G1064" s="99"/>
      <c r="H1064" s="99"/>
      <c r="I1064" s="99"/>
      <c r="J1064" s="99"/>
      <c r="K1064" s="99"/>
      <c r="L1064" s="204"/>
    </row>
    <row r="1065" spans="1:12" ht="89.25">
      <c r="A1065" s="97" t="s">
        <v>1706</v>
      </c>
      <c r="B1065" s="72" t="s">
        <v>624</v>
      </c>
      <c r="C1065" s="99">
        <v>20583370.4</v>
      </c>
      <c r="D1065" s="99">
        <v>6983183.17</v>
      </c>
      <c r="E1065" s="99">
        <v>1137299.7519999999</v>
      </c>
      <c r="F1065" s="99">
        <v>638722.314</v>
      </c>
      <c r="G1065" s="99">
        <v>0</v>
      </c>
      <c r="H1065" s="99">
        <v>0</v>
      </c>
      <c r="I1065" s="99">
        <v>21720670.152000003</v>
      </c>
      <c r="J1065" s="99">
        <v>7621905.484</v>
      </c>
      <c r="K1065" s="99">
        <v>1537849.9989999998</v>
      </c>
      <c r="L1065" s="204" t="s">
        <v>417</v>
      </c>
    </row>
    <row r="1066" spans="1:12" ht="15">
      <c r="A1066" s="97"/>
      <c r="B1066" s="72" t="s">
        <v>625</v>
      </c>
      <c r="C1066" s="99">
        <v>7500000</v>
      </c>
      <c r="D1066" s="99">
        <v>4000000</v>
      </c>
      <c r="E1066" s="99">
        <v>395220</v>
      </c>
      <c r="F1066" s="99">
        <v>211000</v>
      </c>
      <c r="G1066" s="99">
        <v>0</v>
      </c>
      <c r="H1066" s="99">
        <v>0</v>
      </c>
      <c r="I1066" s="99">
        <v>7895220</v>
      </c>
      <c r="J1066" s="99">
        <v>4211000</v>
      </c>
      <c r="K1066" s="99">
        <v>211000</v>
      </c>
      <c r="L1066" s="204" t="s">
        <v>355</v>
      </c>
    </row>
    <row r="1067" spans="1:12" ht="15">
      <c r="A1067" s="97"/>
      <c r="B1067" s="72" t="s">
        <v>626</v>
      </c>
      <c r="C1067" s="99">
        <v>7500000</v>
      </c>
      <c r="D1067" s="99">
        <v>4000000</v>
      </c>
      <c r="E1067" s="99">
        <v>395220</v>
      </c>
      <c r="F1067" s="99">
        <v>211000</v>
      </c>
      <c r="G1067" s="99">
        <v>0</v>
      </c>
      <c r="H1067" s="99">
        <v>0</v>
      </c>
      <c r="I1067" s="99">
        <v>7895220</v>
      </c>
      <c r="J1067" s="99">
        <v>4211000</v>
      </c>
      <c r="K1067" s="99">
        <v>211000</v>
      </c>
      <c r="L1067" s="204" t="s">
        <v>355</v>
      </c>
    </row>
    <row r="1068" spans="1:12" ht="51">
      <c r="A1068" s="97" t="s">
        <v>627</v>
      </c>
      <c r="B1068" s="72" t="s">
        <v>628</v>
      </c>
      <c r="C1068" s="99">
        <v>4000000</v>
      </c>
      <c r="D1068" s="99">
        <v>4000000</v>
      </c>
      <c r="E1068" s="99">
        <v>211000</v>
      </c>
      <c r="F1068" s="99">
        <v>211000</v>
      </c>
      <c r="G1068" s="99">
        <v>0</v>
      </c>
      <c r="H1068" s="99">
        <v>0</v>
      </c>
      <c r="I1068" s="99">
        <v>4211000</v>
      </c>
      <c r="J1068" s="99">
        <v>4211000</v>
      </c>
      <c r="K1068" s="99">
        <v>211000</v>
      </c>
      <c r="L1068" s="204" t="s">
        <v>629</v>
      </c>
    </row>
    <row r="1069" spans="1:12" ht="15">
      <c r="A1069" s="97"/>
      <c r="B1069" s="72" t="s">
        <v>630</v>
      </c>
      <c r="C1069" s="99">
        <v>3500000</v>
      </c>
      <c r="D1069" s="99">
        <v>0</v>
      </c>
      <c r="E1069" s="99">
        <v>184220</v>
      </c>
      <c r="F1069" s="99">
        <v>0</v>
      </c>
      <c r="G1069" s="99">
        <v>0</v>
      </c>
      <c r="H1069" s="99">
        <v>0</v>
      </c>
      <c r="I1069" s="99">
        <v>3684220</v>
      </c>
      <c r="J1069" s="99">
        <v>0</v>
      </c>
      <c r="K1069" s="99">
        <v>0</v>
      </c>
      <c r="L1069" s="204" t="s">
        <v>210</v>
      </c>
    </row>
    <row r="1070" spans="1:12" ht="15">
      <c r="A1070" s="97"/>
      <c r="B1070" s="72" t="s">
        <v>631</v>
      </c>
      <c r="C1070" s="99">
        <v>2300000</v>
      </c>
      <c r="D1070" s="99">
        <v>1500000</v>
      </c>
      <c r="E1070" s="99">
        <v>121052.688</v>
      </c>
      <c r="F1070" s="99">
        <v>65500</v>
      </c>
      <c r="G1070" s="99">
        <v>0</v>
      </c>
      <c r="H1070" s="99">
        <v>0</v>
      </c>
      <c r="I1070" s="99">
        <v>2421052.688</v>
      </c>
      <c r="J1070" s="99">
        <v>1565500</v>
      </c>
      <c r="K1070" s="99">
        <v>864755.956</v>
      </c>
      <c r="L1070" s="204" t="s">
        <v>321</v>
      </c>
    </row>
    <row r="1071" spans="1:12" ht="15">
      <c r="A1071" s="97"/>
      <c r="B1071" s="72" t="s">
        <v>632</v>
      </c>
      <c r="C1071" s="99">
        <v>2300000</v>
      </c>
      <c r="D1071" s="99">
        <v>1500000</v>
      </c>
      <c r="E1071" s="99">
        <v>121052.688</v>
      </c>
      <c r="F1071" s="99">
        <v>65500</v>
      </c>
      <c r="G1071" s="99">
        <v>0</v>
      </c>
      <c r="H1071" s="99">
        <v>0</v>
      </c>
      <c r="I1071" s="99">
        <v>2421052.688</v>
      </c>
      <c r="J1071" s="99">
        <v>1565500</v>
      </c>
      <c r="K1071" s="99">
        <v>864755.956</v>
      </c>
      <c r="L1071" s="204" t="s">
        <v>321</v>
      </c>
    </row>
    <row r="1072" spans="1:12" ht="38.25">
      <c r="A1072" s="97" t="s">
        <v>633</v>
      </c>
      <c r="B1072" s="72" t="s">
        <v>634</v>
      </c>
      <c r="C1072" s="99">
        <v>2300000</v>
      </c>
      <c r="D1072" s="99">
        <v>1500000</v>
      </c>
      <c r="E1072" s="99">
        <v>121052.688</v>
      </c>
      <c r="F1072" s="99">
        <v>65500</v>
      </c>
      <c r="G1072" s="99">
        <v>0</v>
      </c>
      <c r="H1072" s="99">
        <v>0</v>
      </c>
      <c r="I1072" s="99">
        <v>2421052.688</v>
      </c>
      <c r="J1072" s="99">
        <v>1565500</v>
      </c>
      <c r="K1072" s="99">
        <v>864755.956</v>
      </c>
      <c r="L1072" s="204" t="s">
        <v>321</v>
      </c>
    </row>
    <row r="1073" spans="1:12" ht="15">
      <c r="A1073" s="97"/>
      <c r="B1073" s="72" t="s">
        <v>635</v>
      </c>
      <c r="C1073" s="99">
        <v>1500000</v>
      </c>
      <c r="D1073" s="99">
        <v>1168183.17</v>
      </c>
      <c r="E1073" s="99">
        <v>418097.66399999993</v>
      </c>
      <c r="F1073" s="99">
        <v>159292.91400000002</v>
      </c>
      <c r="G1073" s="99">
        <v>0</v>
      </c>
      <c r="H1073" s="99">
        <v>0</v>
      </c>
      <c r="I1073" s="99">
        <v>1918097.6639999999</v>
      </c>
      <c r="J1073" s="99">
        <v>1327476.084</v>
      </c>
      <c r="K1073" s="99">
        <v>255685.643</v>
      </c>
      <c r="L1073" s="204" t="s">
        <v>267</v>
      </c>
    </row>
    <row r="1074" spans="1:12" ht="15">
      <c r="A1074" s="97"/>
      <c r="B1074" s="72" t="s">
        <v>636</v>
      </c>
      <c r="C1074" s="99">
        <v>1500000</v>
      </c>
      <c r="D1074" s="99">
        <v>1168183.17</v>
      </c>
      <c r="E1074" s="99">
        <v>418097.66399999993</v>
      </c>
      <c r="F1074" s="99">
        <v>159292.91400000002</v>
      </c>
      <c r="G1074" s="99">
        <v>0</v>
      </c>
      <c r="H1074" s="99">
        <v>0</v>
      </c>
      <c r="I1074" s="99">
        <v>1918097.6639999999</v>
      </c>
      <c r="J1074" s="99">
        <v>1327476.084</v>
      </c>
      <c r="K1074" s="99">
        <v>255685.643</v>
      </c>
      <c r="L1074" s="204" t="s">
        <v>267</v>
      </c>
    </row>
    <row r="1075" spans="1:12" ht="51">
      <c r="A1075" s="97" t="s">
        <v>637</v>
      </c>
      <c r="B1075" s="72" t="s">
        <v>638</v>
      </c>
      <c r="C1075" s="99">
        <v>314721.48</v>
      </c>
      <c r="D1075" s="99">
        <v>314721.48</v>
      </c>
      <c r="E1075" s="99">
        <v>16564.288</v>
      </c>
      <c r="F1075" s="99">
        <v>16564.288</v>
      </c>
      <c r="G1075" s="99">
        <v>0</v>
      </c>
      <c r="H1075" s="99">
        <v>0</v>
      </c>
      <c r="I1075" s="99">
        <v>331285.768</v>
      </c>
      <c r="J1075" s="99">
        <v>331285.768</v>
      </c>
      <c r="K1075" s="99">
        <v>166643.288</v>
      </c>
      <c r="L1075" s="204" t="s">
        <v>418</v>
      </c>
    </row>
    <row r="1076" spans="1:12" ht="25.5">
      <c r="A1076" s="97" t="s">
        <v>639</v>
      </c>
      <c r="B1076" s="72" t="s">
        <v>640</v>
      </c>
      <c r="C1076" s="99">
        <v>187270</v>
      </c>
      <c r="D1076" s="99">
        <v>119700</v>
      </c>
      <c r="E1076" s="99">
        <v>107995.203</v>
      </c>
      <c r="F1076" s="99">
        <v>6300</v>
      </c>
      <c r="G1076" s="99">
        <v>0</v>
      </c>
      <c r="H1076" s="99">
        <v>0</v>
      </c>
      <c r="I1076" s="99">
        <v>295265.203</v>
      </c>
      <c r="J1076" s="99">
        <v>126000</v>
      </c>
      <c r="K1076" s="99">
        <v>10045</v>
      </c>
      <c r="L1076" s="204" t="s">
        <v>419</v>
      </c>
    </row>
    <row r="1077" spans="1:12" ht="38.25">
      <c r="A1077" s="97" t="s">
        <v>641</v>
      </c>
      <c r="B1077" s="72" t="s">
        <v>642</v>
      </c>
      <c r="C1077" s="99">
        <v>174458.52</v>
      </c>
      <c r="D1077" s="99">
        <v>98431.69</v>
      </c>
      <c r="E1077" s="99">
        <v>13205.49</v>
      </c>
      <c r="F1077" s="99">
        <v>4910</v>
      </c>
      <c r="G1077" s="99">
        <v>0</v>
      </c>
      <c r="H1077" s="99">
        <v>0</v>
      </c>
      <c r="I1077" s="99">
        <v>187664.00999999998</v>
      </c>
      <c r="J1077" s="99">
        <v>103341.69</v>
      </c>
      <c r="K1077" s="99">
        <v>15218</v>
      </c>
      <c r="L1077" s="204" t="s">
        <v>364</v>
      </c>
    </row>
    <row r="1078" spans="1:12" ht="63.75">
      <c r="A1078" s="97" t="s">
        <v>643</v>
      </c>
      <c r="B1078" s="72" t="s">
        <v>644</v>
      </c>
      <c r="C1078" s="99">
        <v>194140</v>
      </c>
      <c r="D1078" s="99">
        <v>80000</v>
      </c>
      <c r="E1078" s="99">
        <v>150933.369</v>
      </c>
      <c r="F1078" s="99">
        <v>51606.442</v>
      </c>
      <c r="G1078" s="99">
        <v>0</v>
      </c>
      <c r="H1078" s="99">
        <v>0</v>
      </c>
      <c r="I1078" s="99">
        <v>345073.369</v>
      </c>
      <c r="J1078" s="99">
        <v>131606.442</v>
      </c>
      <c r="K1078" s="99">
        <v>12107</v>
      </c>
      <c r="L1078" s="204" t="s">
        <v>233</v>
      </c>
    </row>
    <row r="1079" spans="1:12" ht="51">
      <c r="A1079" s="97" t="s">
        <v>645</v>
      </c>
      <c r="B1079" s="72" t="s">
        <v>646</v>
      </c>
      <c r="C1079" s="99">
        <v>140000</v>
      </c>
      <c r="D1079" s="99">
        <v>140000</v>
      </c>
      <c r="E1079" s="99">
        <v>7368.421</v>
      </c>
      <c r="F1079" s="99">
        <v>7368.421</v>
      </c>
      <c r="G1079" s="99">
        <v>0</v>
      </c>
      <c r="H1079" s="99">
        <v>0</v>
      </c>
      <c r="I1079" s="99">
        <v>147368.421</v>
      </c>
      <c r="J1079" s="99">
        <v>147368.421</v>
      </c>
      <c r="K1079" s="99">
        <v>0</v>
      </c>
      <c r="L1079" s="204" t="s">
        <v>210</v>
      </c>
    </row>
    <row r="1080" spans="1:12" ht="51">
      <c r="A1080" s="97" t="s">
        <v>647</v>
      </c>
      <c r="B1080" s="72" t="s">
        <v>648</v>
      </c>
      <c r="C1080" s="99">
        <v>178330</v>
      </c>
      <c r="D1080" s="99">
        <v>178330</v>
      </c>
      <c r="E1080" s="99">
        <v>40216.355</v>
      </c>
      <c r="F1080" s="99">
        <v>40216.355</v>
      </c>
      <c r="G1080" s="99">
        <v>0</v>
      </c>
      <c r="H1080" s="99">
        <v>0</v>
      </c>
      <c r="I1080" s="99">
        <v>218546.355</v>
      </c>
      <c r="J1080" s="99">
        <v>218546.355</v>
      </c>
      <c r="K1080" s="99">
        <v>47758.355</v>
      </c>
      <c r="L1080" s="204" t="s">
        <v>406</v>
      </c>
    </row>
    <row r="1081" spans="1:12" ht="51">
      <c r="A1081" s="97" t="s">
        <v>649</v>
      </c>
      <c r="B1081" s="72" t="s">
        <v>650</v>
      </c>
      <c r="C1081" s="99">
        <v>122080</v>
      </c>
      <c r="D1081" s="99">
        <v>48000</v>
      </c>
      <c r="E1081" s="99">
        <v>71867.17</v>
      </c>
      <c r="F1081" s="99">
        <v>22380.04</v>
      </c>
      <c r="G1081" s="99">
        <v>0</v>
      </c>
      <c r="H1081" s="99">
        <v>0</v>
      </c>
      <c r="I1081" s="99">
        <v>193947.16999999998</v>
      </c>
      <c r="J1081" s="99">
        <v>70380.04000000001</v>
      </c>
      <c r="K1081" s="99">
        <v>3914</v>
      </c>
      <c r="L1081" s="204" t="s">
        <v>217</v>
      </c>
    </row>
    <row r="1082" spans="1:12" ht="63.75">
      <c r="A1082" s="97" t="s">
        <v>651</v>
      </c>
      <c r="B1082" s="72" t="s">
        <v>652</v>
      </c>
      <c r="C1082" s="99">
        <v>189000</v>
      </c>
      <c r="D1082" s="99">
        <v>189000</v>
      </c>
      <c r="E1082" s="99">
        <v>9947.368</v>
      </c>
      <c r="F1082" s="99">
        <v>9947.368</v>
      </c>
      <c r="G1082" s="99">
        <v>0</v>
      </c>
      <c r="H1082" s="99">
        <v>0</v>
      </c>
      <c r="I1082" s="99">
        <v>198947.368</v>
      </c>
      <c r="J1082" s="99">
        <v>198947.368</v>
      </c>
      <c r="K1082" s="99">
        <v>0</v>
      </c>
      <c r="L1082" s="204" t="s">
        <v>210</v>
      </c>
    </row>
    <row r="1083" spans="1:12" ht="15">
      <c r="A1083" s="97"/>
      <c r="B1083" s="72" t="s">
        <v>653</v>
      </c>
      <c r="C1083" s="99">
        <v>500000</v>
      </c>
      <c r="D1083" s="99">
        <v>315000</v>
      </c>
      <c r="E1083" s="99">
        <v>202929.4</v>
      </c>
      <c r="F1083" s="99">
        <v>202929.4</v>
      </c>
      <c r="G1083" s="99">
        <v>0</v>
      </c>
      <c r="H1083" s="99">
        <v>0</v>
      </c>
      <c r="I1083" s="99">
        <v>702929.4</v>
      </c>
      <c r="J1083" s="99">
        <v>517929.4</v>
      </c>
      <c r="K1083" s="99">
        <v>206408.4</v>
      </c>
      <c r="L1083" s="204" t="s">
        <v>420</v>
      </c>
    </row>
    <row r="1084" spans="1:12" ht="15">
      <c r="A1084" s="97"/>
      <c r="B1084" s="72" t="s">
        <v>654</v>
      </c>
      <c r="C1084" s="99">
        <v>500000</v>
      </c>
      <c r="D1084" s="99">
        <v>315000</v>
      </c>
      <c r="E1084" s="99">
        <v>202929.4</v>
      </c>
      <c r="F1084" s="99">
        <v>202929.4</v>
      </c>
      <c r="G1084" s="99">
        <v>0</v>
      </c>
      <c r="H1084" s="99">
        <v>0</v>
      </c>
      <c r="I1084" s="99">
        <v>702929.4</v>
      </c>
      <c r="J1084" s="99">
        <v>517929.4</v>
      </c>
      <c r="K1084" s="99">
        <v>206408.4</v>
      </c>
      <c r="L1084" s="204" t="s">
        <v>420</v>
      </c>
    </row>
    <row r="1085" spans="1:12" ht="38.25">
      <c r="A1085" s="97" t="s">
        <v>655</v>
      </c>
      <c r="B1085" s="72" t="s">
        <v>656</v>
      </c>
      <c r="C1085" s="99">
        <v>61702.9</v>
      </c>
      <c r="D1085" s="99">
        <v>20000</v>
      </c>
      <c r="E1085" s="99">
        <v>3796</v>
      </c>
      <c r="F1085" s="99">
        <v>3796</v>
      </c>
      <c r="G1085" s="99">
        <v>0</v>
      </c>
      <c r="H1085" s="99">
        <v>0</v>
      </c>
      <c r="I1085" s="99">
        <v>65498.9</v>
      </c>
      <c r="J1085" s="99">
        <v>23796</v>
      </c>
      <c r="K1085" s="99">
        <v>3796</v>
      </c>
      <c r="L1085" s="204" t="s">
        <v>421</v>
      </c>
    </row>
    <row r="1086" spans="1:12" ht="38.25">
      <c r="A1086" s="97" t="s">
        <v>657</v>
      </c>
      <c r="B1086" s="72" t="s">
        <v>658</v>
      </c>
      <c r="C1086" s="99">
        <v>88796.4</v>
      </c>
      <c r="D1086" s="99">
        <v>55000</v>
      </c>
      <c r="E1086" s="99">
        <v>151486.3</v>
      </c>
      <c r="F1086" s="99">
        <v>151486.3</v>
      </c>
      <c r="G1086" s="99">
        <v>0</v>
      </c>
      <c r="H1086" s="99">
        <v>0</v>
      </c>
      <c r="I1086" s="99">
        <v>240282.69999999998</v>
      </c>
      <c r="J1086" s="99">
        <v>206486.3</v>
      </c>
      <c r="K1086" s="99">
        <v>96567.8</v>
      </c>
      <c r="L1086" s="204" t="s">
        <v>261</v>
      </c>
    </row>
    <row r="1087" spans="1:12" ht="25.5">
      <c r="A1087" s="97" t="s">
        <v>659</v>
      </c>
      <c r="B1087" s="72" t="s">
        <v>660</v>
      </c>
      <c r="C1087" s="99">
        <v>175821.7</v>
      </c>
      <c r="D1087" s="99">
        <v>120000</v>
      </c>
      <c r="E1087" s="99">
        <v>9813.2</v>
      </c>
      <c r="F1087" s="99">
        <v>9813.2</v>
      </c>
      <c r="G1087" s="99">
        <v>0</v>
      </c>
      <c r="H1087" s="99">
        <v>0</v>
      </c>
      <c r="I1087" s="99">
        <v>185634.90000000002</v>
      </c>
      <c r="J1087" s="99">
        <v>129813.2</v>
      </c>
      <c r="K1087" s="99">
        <v>9813.2</v>
      </c>
      <c r="L1087" s="204" t="s">
        <v>422</v>
      </c>
    </row>
    <row r="1088" spans="1:12" ht="51">
      <c r="A1088" s="97" t="s">
        <v>661</v>
      </c>
      <c r="B1088" s="72" t="s">
        <v>662</v>
      </c>
      <c r="C1088" s="99">
        <v>173679</v>
      </c>
      <c r="D1088" s="99">
        <v>120000</v>
      </c>
      <c r="E1088" s="99">
        <v>37833.9</v>
      </c>
      <c r="F1088" s="99">
        <v>37833.9</v>
      </c>
      <c r="G1088" s="99">
        <v>0</v>
      </c>
      <c r="H1088" s="99">
        <v>0</v>
      </c>
      <c r="I1088" s="99">
        <v>211512.9</v>
      </c>
      <c r="J1088" s="99">
        <v>157833.9</v>
      </c>
      <c r="K1088" s="99">
        <v>96231.4</v>
      </c>
      <c r="L1088" s="204" t="s">
        <v>423</v>
      </c>
    </row>
    <row r="1089" spans="1:12" ht="38.25">
      <c r="A1089" s="97"/>
      <c r="B1089" s="72" t="s">
        <v>663</v>
      </c>
      <c r="C1089" s="99">
        <v>8783370.4</v>
      </c>
      <c r="D1089" s="99"/>
      <c r="E1089" s="99"/>
      <c r="F1089" s="99"/>
      <c r="G1089" s="99"/>
      <c r="H1089" s="99"/>
      <c r="I1089" s="99">
        <v>8783370.4</v>
      </c>
      <c r="J1089" s="99"/>
      <c r="K1089" s="99"/>
      <c r="L1089" s="204" t="s">
        <v>622</v>
      </c>
    </row>
    <row r="1090" spans="1:12" ht="63.75">
      <c r="A1090" s="97" t="s">
        <v>1707</v>
      </c>
      <c r="B1090" s="72" t="s">
        <v>664</v>
      </c>
      <c r="C1090" s="99">
        <v>5000000</v>
      </c>
      <c r="D1090" s="99">
        <v>1849286.2600000002</v>
      </c>
      <c r="E1090" s="99">
        <v>1994060.7110000001</v>
      </c>
      <c r="F1090" s="99">
        <v>50768.2046</v>
      </c>
      <c r="G1090" s="99">
        <v>0</v>
      </c>
      <c r="H1090" s="99">
        <v>0</v>
      </c>
      <c r="I1090" s="99">
        <v>6994060.711000001</v>
      </c>
      <c r="J1090" s="99">
        <v>1900054.4646</v>
      </c>
      <c r="K1090" s="99">
        <v>192742.251</v>
      </c>
      <c r="L1090" s="204" t="s">
        <v>424</v>
      </c>
    </row>
    <row r="1091" spans="1:12" ht="15">
      <c r="A1091" s="97"/>
      <c r="B1091" s="72" t="s">
        <v>625</v>
      </c>
      <c r="C1091" s="99">
        <v>772380.4</v>
      </c>
      <c r="D1091" s="99">
        <v>429377</v>
      </c>
      <c r="E1091" s="99">
        <v>163768.774</v>
      </c>
      <c r="F1091" s="99">
        <v>14038.99</v>
      </c>
      <c r="G1091" s="99">
        <v>0</v>
      </c>
      <c r="H1091" s="99">
        <v>0</v>
      </c>
      <c r="I1091" s="99">
        <v>936149.1739999999</v>
      </c>
      <c r="J1091" s="99">
        <v>443415.99</v>
      </c>
      <c r="K1091" s="99">
        <v>19009</v>
      </c>
      <c r="L1091" s="204" t="s">
        <v>217</v>
      </c>
    </row>
    <row r="1092" spans="1:12" ht="15">
      <c r="A1092" s="97"/>
      <c r="B1092" s="72" t="s">
        <v>665</v>
      </c>
      <c r="C1092" s="99">
        <v>115130</v>
      </c>
      <c r="D1092" s="99">
        <v>115130</v>
      </c>
      <c r="E1092" s="99">
        <v>36752</v>
      </c>
      <c r="F1092" s="99">
        <v>14038.99</v>
      </c>
      <c r="G1092" s="99">
        <v>0</v>
      </c>
      <c r="H1092" s="99">
        <v>0</v>
      </c>
      <c r="I1092" s="99">
        <v>151882</v>
      </c>
      <c r="J1092" s="99">
        <v>129168.98999999999</v>
      </c>
      <c r="K1092" s="99">
        <v>19009</v>
      </c>
      <c r="L1092" s="204" t="s">
        <v>425</v>
      </c>
    </row>
    <row r="1093" spans="1:12" ht="51">
      <c r="A1093" s="97" t="s">
        <v>666</v>
      </c>
      <c r="B1093" s="72" t="s">
        <v>667</v>
      </c>
      <c r="C1093" s="99">
        <v>14770</v>
      </c>
      <c r="D1093" s="99">
        <v>14770</v>
      </c>
      <c r="E1093" s="99">
        <v>14039</v>
      </c>
      <c r="F1093" s="99">
        <v>14038.99</v>
      </c>
      <c r="G1093" s="99">
        <v>0</v>
      </c>
      <c r="H1093" s="99">
        <v>0</v>
      </c>
      <c r="I1093" s="99">
        <v>28809</v>
      </c>
      <c r="J1093" s="99">
        <v>28808.989999999998</v>
      </c>
      <c r="K1093" s="99">
        <v>19009</v>
      </c>
      <c r="L1093" s="204" t="s">
        <v>426</v>
      </c>
    </row>
    <row r="1094" spans="1:12" ht="38.25">
      <c r="A1094" s="97" t="s">
        <v>668</v>
      </c>
      <c r="B1094" s="72" t="s">
        <v>669</v>
      </c>
      <c r="C1094" s="99">
        <v>22000</v>
      </c>
      <c r="D1094" s="99">
        <v>22000</v>
      </c>
      <c r="E1094" s="99">
        <v>3417.6</v>
      </c>
      <c r="F1094" s="99">
        <v>0</v>
      </c>
      <c r="G1094" s="99">
        <v>0</v>
      </c>
      <c r="H1094" s="99">
        <v>0</v>
      </c>
      <c r="I1094" s="99">
        <v>25417.6</v>
      </c>
      <c r="J1094" s="99">
        <v>22000</v>
      </c>
      <c r="K1094" s="99">
        <v>0</v>
      </c>
      <c r="L1094" s="204" t="s">
        <v>210</v>
      </c>
    </row>
    <row r="1095" spans="1:12" ht="38.25">
      <c r="A1095" s="97" t="s">
        <v>670</v>
      </c>
      <c r="B1095" s="72" t="s">
        <v>671</v>
      </c>
      <c r="C1095" s="99">
        <v>50000</v>
      </c>
      <c r="D1095" s="99">
        <v>50000</v>
      </c>
      <c r="E1095" s="99">
        <v>8530.7</v>
      </c>
      <c r="F1095" s="99">
        <v>0</v>
      </c>
      <c r="G1095" s="99">
        <v>0</v>
      </c>
      <c r="H1095" s="99">
        <v>0</v>
      </c>
      <c r="I1095" s="99">
        <v>58530.7</v>
      </c>
      <c r="J1095" s="99">
        <v>50000</v>
      </c>
      <c r="K1095" s="99">
        <v>0</v>
      </c>
      <c r="L1095" s="204" t="s">
        <v>210</v>
      </c>
    </row>
    <row r="1096" spans="1:12" ht="38.25">
      <c r="A1096" s="97" t="s">
        <v>672</v>
      </c>
      <c r="B1096" s="72" t="s">
        <v>673</v>
      </c>
      <c r="C1096" s="99">
        <v>4860</v>
      </c>
      <c r="D1096" s="99">
        <v>4860</v>
      </c>
      <c r="E1096" s="99">
        <v>794.2</v>
      </c>
      <c r="F1096" s="99">
        <v>0</v>
      </c>
      <c r="G1096" s="99">
        <v>0</v>
      </c>
      <c r="H1096" s="99">
        <v>0</v>
      </c>
      <c r="I1096" s="99">
        <v>5654.2</v>
      </c>
      <c r="J1096" s="99">
        <v>4860</v>
      </c>
      <c r="K1096" s="99">
        <v>0</v>
      </c>
      <c r="L1096" s="204" t="s">
        <v>210</v>
      </c>
    </row>
    <row r="1097" spans="1:12" ht="38.25">
      <c r="A1097" s="97" t="s">
        <v>674</v>
      </c>
      <c r="B1097" s="72" t="s">
        <v>675</v>
      </c>
      <c r="C1097" s="99">
        <v>23500</v>
      </c>
      <c r="D1097" s="99">
        <v>23500</v>
      </c>
      <c r="E1097" s="99">
        <v>9970.5</v>
      </c>
      <c r="F1097" s="99">
        <v>0</v>
      </c>
      <c r="G1097" s="99">
        <v>0</v>
      </c>
      <c r="H1097" s="99">
        <v>0</v>
      </c>
      <c r="I1097" s="99">
        <v>33470.5</v>
      </c>
      <c r="J1097" s="99">
        <v>23500</v>
      </c>
      <c r="K1097" s="99">
        <v>0</v>
      </c>
      <c r="L1097" s="204" t="s">
        <v>210</v>
      </c>
    </row>
    <row r="1098" spans="1:12" ht="15">
      <c r="A1098" s="97"/>
      <c r="B1098" s="72" t="s">
        <v>676</v>
      </c>
      <c r="C1098" s="99">
        <v>44089.3</v>
      </c>
      <c r="D1098" s="99">
        <v>5000</v>
      </c>
      <c r="E1098" s="99">
        <v>2320.48</v>
      </c>
      <c r="F1098" s="99">
        <v>0</v>
      </c>
      <c r="G1098" s="99">
        <v>0</v>
      </c>
      <c r="H1098" s="99">
        <v>0</v>
      </c>
      <c r="I1098" s="99">
        <v>46409.780000000006</v>
      </c>
      <c r="J1098" s="99">
        <v>5000</v>
      </c>
      <c r="K1098" s="99">
        <v>0</v>
      </c>
      <c r="L1098" s="204" t="s">
        <v>210</v>
      </c>
    </row>
    <row r="1099" spans="1:12" ht="38.25">
      <c r="A1099" s="97" t="s">
        <v>677</v>
      </c>
      <c r="B1099" s="72" t="s">
        <v>678</v>
      </c>
      <c r="C1099" s="99">
        <v>44089.3</v>
      </c>
      <c r="D1099" s="99">
        <v>5000</v>
      </c>
      <c r="E1099" s="99">
        <v>2320.48</v>
      </c>
      <c r="F1099" s="99">
        <v>0</v>
      </c>
      <c r="G1099" s="99">
        <v>0</v>
      </c>
      <c r="H1099" s="99">
        <v>0</v>
      </c>
      <c r="I1099" s="99">
        <v>46409.780000000006</v>
      </c>
      <c r="J1099" s="99">
        <v>5000</v>
      </c>
      <c r="K1099" s="99">
        <v>0</v>
      </c>
      <c r="L1099" s="204" t="s">
        <v>210</v>
      </c>
    </row>
    <row r="1100" spans="1:12" ht="15">
      <c r="A1100" s="97"/>
      <c r="B1100" s="72" t="s">
        <v>679</v>
      </c>
      <c r="C1100" s="99">
        <v>7350</v>
      </c>
      <c r="D1100" s="99">
        <v>7350</v>
      </c>
      <c r="E1100" s="99">
        <v>15860.29</v>
      </c>
      <c r="F1100" s="99">
        <v>0</v>
      </c>
      <c r="G1100" s="99">
        <v>0</v>
      </c>
      <c r="H1100" s="99">
        <v>0</v>
      </c>
      <c r="I1100" s="99">
        <v>23210.29</v>
      </c>
      <c r="J1100" s="99">
        <v>7350</v>
      </c>
      <c r="K1100" s="99">
        <v>0</v>
      </c>
      <c r="L1100" s="204" t="s">
        <v>210</v>
      </c>
    </row>
    <row r="1101" spans="1:12" ht="51">
      <c r="A1101" s="97" t="s">
        <v>680</v>
      </c>
      <c r="B1101" s="72" t="s">
        <v>681</v>
      </c>
      <c r="C1101" s="99">
        <v>7350</v>
      </c>
      <c r="D1101" s="99">
        <v>7350</v>
      </c>
      <c r="E1101" s="99">
        <v>15860.29</v>
      </c>
      <c r="F1101" s="99">
        <v>0</v>
      </c>
      <c r="G1101" s="99">
        <v>0</v>
      </c>
      <c r="H1101" s="99">
        <v>0</v>
      </c>
      <c r="I1101" s="99">
        <v>23210.29</v>
      </c>
      <c r="J1101" s="99">
        <v>7350</v>
      </c>
      <c r="K1101" s="99">
        <v>0</v>
      </c>
      <c r="L1101" s="204" t="s">
        <v>210</v>
      </c>
    </row>
    <row r="1102" spans="1:12" ht="15">
      <c r="A1102" s="97"/>
      <c r="B1102" s="72" t="s">
        <v>682</v>
      </c>
      <c r="C1102" s="99">
        <v>389831.10000000003</v>
      </c>
      <c r="D1102" s="99">
        <v>158000</v>
      </c>
      <c r="E1102" s="99">
        <v>28800.371000000003</v>
      </c>
      <c r="F1102" s="99">
        <v>0</v>
      </c>
      <c r="G1102" s="99">
        <v>0</v>
      </c>
      <c r="H1102" s="99">
        <v>0</v>
      </c>
      <c r="I1102" s="99">
        <v>418631.47099999996</v>
      </c>
      <c r="J1102" s="99">
        <v>158000</v>
      </c>
      <c r="K1102" s="99">
        <v>0</v>
      </c>
      <c r="L1102" s="204" t="s">
        <v>210</v>
      </c>
    </row>
    <row r="1103" spans="1:12" ht="38.25">
      <c r="A1103" s="97" t="s">
        <v>683</v>
      </c>
      <c r="B1103" s="72" t="s">
        <v>684</v>
      </c>
      <c r="C1103" s="99">
        <v>29296</v>
      </c>
      <c r="D1103" s="99">
        <v>10000</v>
      </c>
      <c r="E1103" s="99">
        <v>1541.934</v>
      </c>
      <c r="F1103" s="99">
        <v>0</v>
      </c>
      <c r="G1103" s="99">
        <v>0</v>
      </c>
      <c r="H1103" s="99">
        <v>0</v>
      </c>
      <c r="I1103" s="99">
        <v>30837.934</v>
      </c>
      <c r="J1103" s="99">
        <v>10000</v>
      </c>
      <c r="K1103" s="99">
        <v>0</v>
      </c>
      <c r="L1103" s="204" t="s">
        <v>210</v>
      </c>
    </row>
    <row r="1104" spans="1:12" ht="51">
      <c r="A1104" s="97" t="s">
        <v>685</v>
      </c>
      <c r="B1104" s="72" t="s">
        <v>686</v>
      </c>
      <c r="C1104" s="99">
        <v>50000</v>
      </c>
      <c r="D1104" s="99">
        <v>20000</v>
      </c>
      <c r="E1104" s="99">
        <v>2947.693</v>
      </c>
      <c r="F1104" s="99">
        <v>0</v>
      </c>
      <c r="G1104" s="99">
        <v>0</v>
      </c>
      <c r="H1104" s="99">
        <v>0</v>
      </c>
      <c r="I1104" s="99">
        <v>52947.693</v>
      </c>
      <c r="J1104" s="99">
        <v>20000</v>
      </c>
      <c r="K1104" s="99">
        <v>0</v>
      </c>
      <c r="L1104" s="204" t="s">
        <v>210</v>
      </c>
    </row>
    <row r="1105" spans="1:12" ht="38.25">
      <c r="A1105" s="97" t="s">
        <v>687</v>
      </c>
      <c r="B1105" s="72" t="s">
        <v>688</v>
      </c>
      <c r="C1105" s="99">
        <v>47709</v>
      </c>
      <c r="D1105" s="99">
        <v>20000</v>
      </c>
      <c r="E1105" s="99">
        <v>5882.701</v>
      </c>
      <c r="F1105" s="99">
        <v>0</v>
      </c>
      <c r="G1105" s="99">
        <v>0</v>
      </c>
      <c r="H1105" s="99">
        <v>0</v>
      </c>
      <c r="I1105" s="99">
        <v>53591.701</v>
      </c>
      <c r="J1105" s="99">
        <v>20000</v>
      </c>
      <c r="K1105" s="99">
        <v>0</v>
      </c>
      <c r="L1105" s="204" t="s">
        <v>210</v>
      </c>
    </row>
    <row r="1106" spans="1:12" ht="38.25">
      <c r="A1106" s="97" t="s">
        <v>689</v>
      </c>
      <c r="B1106" s="72" t="s">
        <v>690</v>
      </c>
      <c r="C1106" s="99">
        <v>44034</v>
      </c>
      <c r="D1106" s="99">
        <v>20000</v>
      </c>
      <c r="E1106" s="99">
        <v>2317.577</v>
      </c>
      <c r="F1106" s="99">
        <v>0</v>
      </c>
      <c r="G1106" s="99">
        <v>0</v>
      </c>
      <c r="H1106" s="99">
        <v>0</v>
      </c>
      <c r="I1106" s="99">
        <v>46351.577</v>
      </c>
      <c r="J1106" s="99">
        <v>20000</v>
      </c>
      <c r="K1106" s="99">
        <v>0</v>
      </c>
      <c r="L1106" s="204" t="s">
        <v>210</v>
      </c>
    </row>
    <row r="1107" spans="1:12" ht="38.25">
      <c r="A1107" s="97" t="s">
        <v>691</v>
      </c>
      <c r="B1107" s="72" t="s">
        <v>692</v>
      </c>
      <c r="C1107" s="99">
        <v>45015.6</v>
      </c>
      <c r="D1107" s="99">
        <v>20000</v>
      </c>
      <c r="E1107" s="99">
        <v>2369.258</v>
      </c>
      <c r="F1107" s="99">
        <v>0</v>
      </c>
      <c r="G1107" s="99">
        <v>0</v>
      </c>
      <c r="H1107" s="99">
        <v>0</v>
      </c>
      <c r="I1107" s="99">
        <v>47384.858</v>
      </c>
      <c r="J1107" s="99">
        <v>20000</v>
      </c>
      <c r="K1107" s="99">
        <v>0</v>
      </c>
      <c r="L1107" s="204" t="s">
        <v>210</v>
      </c>
    </row>
    <row r="1108" spans="1:12" ht="51">
      <c r="A1108" s="97" t="s">
        <v>693</v>
      </c>
      <c r="B1108" s="72" t="s">
        <v>694</v>
      </c>
      <c r="C1108" s="99">
        <v>7125</v>
      </c>
      <c r="D1108" s="99">
        <v>2000</v>
      </c>
      <c r="E1108" s="99">
        <v>1901.938</v>
      </c>
      <c r="F1108" s="99">
        <v>0</v>
      </c>
      <c r="G1108" s="99">
        <v>0</v>
      </c>
      <c r="H1108" s="99">
        <v>0</v>
      </c>
      <c r="I1108" s="99">
        <v>9026.938</v>
      </c>
      <c r="J1108" s="99">
        <v>2000</v>
      </c>
      <c r="K1108" s="99">
        <v>0</v>
      </c>
      <c r="L1108" s="204" t="s">
        <v>210</v>
      </c>
    </row>
    <row r="1109" spans="1:12" ht="25.5">
      <c r="A1109" s="97" t="s">
        <v>695</v>
      </c>
      <c r="B1109" s="72" t="s">
        <v>696</v>
      </c>
      <c r="C1109" s="99">
        <v>16570.5</v>
      </c>
      <c r="D1109" s="99">
        <v>6000</v>
      </c>
      <c r="E1109" s="99">
        <v>872.079</v>
      </c>
      <c r="F1109" s="99">
        <v>0</v>
      </c>
      <c r="G1109" s="99">
        <v>0</v>
      </c>
      <c r="H1109" s="99">
        <v>0</v>
      </c>
      <c r="I1109" s="99">
        <v>17442.579</v>
      </c>
      <c r="J1109" s="99">
        <v>6000</v>
      </c>
      <c r="K1109" s="99">
        <v>0</v>
      </c>
      <c r="L1109" s="204" t="s">
        <v>210</v>
      </c>
    </row>
    <row r="1110" spans="1:12" ht="25.5">
      <c r="A1110" s="97" t="s">
        <v>697</v>
      </c>
      <c r="B1110" s="72" t="s">
        <v>698</v>
      </c>
      <c r="C1110" s="99">
        <v>14519.6</v>
      </c>
      <c r="D1110" s="99">
        <v>4000</v>
      </c>
      <c r="E1110" s="99">
        <v>764.202</v>
      </c>
      <c r="F1110" s="99">
        <v>0</v>
      </c>
      <c r="G1110" s="99">
        <v>0</v>
      </c>
      <c r="H1110" s="99">
        <v>0</v>
      </c>
      <c r="I1110" s="99">
        <v>15283.802</v>
      </c>
      <c r="J1110" s="99">
        <v>4000</v>
      </c>
      <c r="K1110" s="99">
        <v>0</v>
      </c>
      <c r="L1110" s="204" t="s">
        <v>210</v>
      </c>
    </row>
    <row r="1111" spans="1:12" ht="38.25">
      <c r="A1111" s="97" t="s">
        <v>699</v>
      </c>
      <c r="B1111" s="72" t="s">
        <v>700</v>
      </c>
      <c r="C1111" s="99">
        <v>11937.5</v>
      </c>
      <c r="D1111" s="99">
        <v>5000</v>
      </c>
      <c r="E1111" s="99">
        <v>628.279</v>
      </c>
      <c r="F1111" s="99">
        <v>0</v>
      </c>
      <c r="G1111" s="99">
        <v>0</v>
      </c>
      <c r="H1111" s="99">
        <v>0</v>
      </c>
      <c r="I1111" s="99">
        <v>12565.779</v>
      </c>
      <c r="J1111" s="99">
        <v>5000</v>
      </c>
      <c r="K1111" s="99">
        <v>0</v>
      </c>
      <c r="L1111" s="204" t="s">
        <v>210</v>
      </c>
    </row>
    <row r="1112" spans="1:12" ht="38.25">
      <c r="A1112" s="97" t="s">
        <v>701</v>
      </c>
      <c r="B1112" s="72" t="s">
        <v>702</v>
      </c>
      <c r="C1112" s="99">
        <v>25901.4</v>
      </c>
      <c r="D1112" s="99">
        <v>10000</v>
      </c>
      <c r="E1112" s="99">
        <v>1363.262</v>
      </c>
      <c r="F1112" s="99">
        <v>0</v>
      </c>
      <c r="G1112" s="99">
        <v>0</v>
      </c>
      <c r="H1112" s="99">
        <v>0</v>
      </c>
      <c r="I1112" s="99">
        <v>27264.662</v>
      </c>
      <c r="J1112" s="99">
        <v>10000</v>
      </c>
      <c r="K1112" s="99">
        <v>0</v>
      </c>
      <c r="L1112" s="204" t="s">
        <v>210</v>
      </c>
    </row>
    <row r="1113" spans="1:12" ht="38.25">
      <c r="A1113" s="97" t="s">
        <v>703</v>
      </c>
      <c r="B1113" s="72" t="s">
        <v>704</v>
      </c>
      <c r="C1113" s="99">
        <v>11327.1</v>
      </c>
      <c r="D1113" s="99">
        <v>5000</v>
      </c>
      <c r="E1113" s="99">
        <v>596.135</v>
      </c>
      <c r="F1113" s="99">
        <v>0</v>
      </c>
      <c r="G1113" s="99">
        <v>0</v>
      </c>
      <c r="H1113" s="99">
        <v>0</v>
      </c>
      <c r="I1113" s="99">
        <v>11923.235</v>
      </c>
      <c r="J1113" s="99">
        <v>5000</v>
      </c>
      <c r="K1113" s="99">
        <v>0</v>
      </c>
      <c r="L1113" s="204" t="s">
        <v>210</v>
      </c>
    </row>
    <row r="1114" spans="1:12" ht="38.25">
      <c r="A1114" s="97" t="s">
        <v>705</v>
      </c>
      <c r="B1114" s="72" t="s">
        <v>706</v>
      </c>
      <c r="C1114" s="99">
        <v>6328.2</v>
      </c>
      <c r="D1114" s="99">
        <v>3000</v>
      </c>
      <c r="E1114" s="99">
        <v>333.072</v>
      </c>
      <c r="F1114" s="99">
        <v>0</v>
      </c>
      <c r="G1114" s="99">
        <v>0</v>
      </c>
      <c r="H1114" s="99">
        <v>0</v>
      </c>
      <c r="I1114" s="99">
        <v>6661.272</v>
      </c>
      <c r="J1114" s="99">
        <v>3000</v>
      </c>
      <c r="K1114" s="99">
        <v>0</v>
      </c>
      <c r="L1114" s="204" t="s">
        <v>210</v>
      </c>
    </row>
    <row r="1115" spans="1:12" ht="51">
      <c r="A1115" s="97" t="s">
        <v>707</v>
      </c>
      <c r="B1115" s="72" t="s">
        <v>708</v>
      </c>
      <c r="C1115" s="99">
        <v>44503</v>
      </c>
      <c r="D1115" s="99">
        <v>20000</v>
      </c>
      <c r="E1115" s="99">
        <v>2342.218</v>
      </c>
      <c r="F1115" s="99">
        <v>0</v>
      </c>
      <c r="G1115" s="99">
        <v>0</v>
      </c>
      <c r="H1115" s="99">
        <v>0</v>
      </c>
      <c r="I1115" s="99">
        <v>46845.218</v>
      </c>
      <c r="J1115" s="99">
        <v>20000</v>
      </c>
      <c r="K1115" s="99">
        <v>0</v>
      </c>
      <c r="L1115" s="204" t="s">
        <v>210</v>
      </c>
    </row>
    <row r="1116" spans="1:12" ht="38.25">
      <c r="A1116" s="97" t="s">
        <v>709</v>
      </c>
      <c r="B1116" s="72" t="s">
        <v>710</v>
      </c>
      <c r="C1116" s="99">
        <v>28378.4</v>
      </c>
      <c r="D1116" s="99">
        <v>10000</v>
      </c>
      <c r="E1116" s="99">
        <v>1493.6</v>
      </c>
      <c r="F1116" s="99">
        <v>0</v>
      </c>
      <c r="G1116" s="99">
        <v>0</v>
      </c>
      <c r="H1116" s="99">
        <v>0</v>
      </c>
      <c r="I1116" s="99">
        <v>29872</v>
      </c>
      <c r="J1116" s="99">
        <v>10000</v>
      </c>
      <c r="K1116" s="99">
        <v>0</v>
      </c>
      <c r="L1116" s="204" t="s">
        <v>210</v>
      </c>
    </row>
    <row r="1117" spans="1:12" ht="63.75">
      <c r="A1117" s="97" t="s">
        <v>711</v>
      </c>
      <c r="B1117" s="72" t="s">
        <v>712</v>
      </c>
      <c r="C1117" s="99">
        <v>0</v>
      </c>
      <c r="D1117" s="99">
        <v>0</v>
      </c>
      <c r="E1117" s="99">
        <v>3068.183</v>
      </c>
      <c r="F1117" s="99">
        <v>0</v>
      </c>
      <c r="G1117" s="99">
        <v>0</v>
      </c>
      <c r="H1117" s="99">
        <v>0</v>
      </c>
      <c r="I1117" s="99">
        <v>3068.183</v>
      </c>
      <c r="J1117" s="99">
        <v>0</v>
      </c>
      <c r="K1117" s="99">
        <v>0</v>
      </c>
      <c r="L1117" s="204" t="s">
        <v>210</v>
      </c>
    </row>
    <row r="1118" spans="1:12" ht="38.25">
      <c r="A1118" s="97" t="s">
        <v>713</v>
      </c>
      <c r="B1118" s="72" t="s">
        <v>714</v>
      </c>
      <c r="C1118" s="99">
        <v>7185.8</v>
      </c>
      <c r="D1118" s="99">
        <v>3000</v>
      </c>
      <c r="E1118" s="99">
        <v>378.24</v>
      </c>
      <c r="F1118" s="99">
        <v>0</v>
      </c>
      <c r="G1118" s="99">
        <v>0</v>
      </c>
      <c r="H1118" s="99">
        <v>0</v>
      </c>
      <c r="I1118" s="99">
        <v>7564.04</v>
      </c>
      <c r="J1118" s="99">
        <v>3000</v>
      </c>
      <c r="K1118" s="99">
        <v>0</v>
      </c>
      <c r="L1118" s="204" t="s">
        <v>210</v>
      </c>
    </row>
    <row r="1119" spans="1:12" ht="15">
      <c r="A1119" s="97"/>
      <c r="B1119" s="72" t="s">
        <v>715</v>
      </c>
      <c r="C1119" s="99">
        <v>37200</v>
      </c>
      <c r="D1119" s="99">
        <v>11160</v>
      </c>
      <c r="E1119" s="99">
        <v>55703.166</v>
      </c>
      <c r="F1119" s="99">
        <v>0</v>
      </c>
      <c r="G1119" s="99">
        <v>0</v>
      </c>
      <c r="H1119" s="99">
        <v>0</v>
      </c>
      <c r="I1119" s="99">
        <v>92903.166</v>
      </c>
      <c r="J1119" s="99">
        <v>11160</v>
      </c>
      <c r="K1119" s="99">
        <v>0</v>
      </c>
      <c r="L1119" s="204" t="s">
        <v>210</v>
      </c>
    </row>
    <row r="1120" spans="1:12" ht="114.75">
      <c r="A1120" s="97" t="s">
        <v>716</v>
      </c>
      <c r="B1120" s="72" t="s">
        <v>717</v>
      </c>
      <c r="C1120" s="99">
        <v>37200</v>
      </c>
      <c r="D1120" s="99">
        <v>11160</v>
      </c>
      <c r="E1120" s="99">
        <v>12529.317</v>
      </c>
      <c r="F1120" s="99">
        <v>0</v>
      </c>
      <c r="G1120" s="99">
        <v>0</v>
      </c>
      <c r="H1120" s="99">
        <v>0</v>
      </c>
      <c r="I1120" s="99">
        <v>49729.316999999995</v>
      </c>
      <c r="J1120" s="99">
        <v>11160</v>
      </c>
      <c r="K1120" s="99">
        <v>0</v>
      </c>
      <c r="L1120" s="204" t="s">
        <v>210</v>
      </c>
    </row>
    <row r="1121" spans="1:12" ht="102">
      <c r="A1121" s="97" t="s">
        <v>718</v>
      </c>
      <c r="B1121" s="72" t="s">
        <v>719</v>
      </c>
      <c r="C1121" s="99">
        <v>0</v>
      </c>
      <c r="D1121" s="99">
        <v>0</v>
      </c>
      <c r="E1121" s="99">
        <v>43173.849</v>
      </c>
      <c r="F1121" s="99">
        <v>0</v>
      </c>
      <c r="G1121" s="99">
        <v>0</v>
      </c>
      <c r="H1121" s="99">
        <v>0</v>
      </c>
      <c r="I1121" s="99">
        <v>43173.849</v>
      </c>
      <c r="J1121" s="99">
        <v>0</v>
      </c>
      <c r="K1121" s="99">
        <v>0</v>
      </c>
      <c r="L1121" s="204" t="s">
        <v>210</v>
      </c>
    </row>
    <row r="1122" spans="1:12" ht="15">
      <c r="A1122" s="97"/>
      <c r="B1122" s="72" t="s">
        <v>720</v>
      </c>
      <c r="C1122" s="99">
        <v>130637</v>
      </c>
      <c r="D1122" s="99">
        <v>130637</v>
      </c>
      <c r="E1122" s="99">
        <v>9898.017</v>
      </c>
      <c r="F1122" s="99">
        <v>0</v>
      </c>
      <c r="G1122" s="99">
        <v>0</v>
      </c>
      <c r="H1122" s="99">
        <v>0</v>
      </c>
      <c r="I1122" s="99">
        <v>140535.017</v>
      </c>
      <c r="J1122" s="99">
        <v>130637</v>
      </c>
      <c r="K1122" s="99">
        <v>0</v>
      </c>
      <c r="L1122" s="204" t="s">
        <v>210</v>
      </c>
    </row>
    <row r="1123" spans="1:12" ht="38.25">
      <c r="A1123" s="97" t="s">
        <v>721</v>
      </c>
      <c r="B1123" s="72" t="s">
        <v>722</v>
      </c>
      <c r="C1123" s="99">
        <v>38194</v>
      </c>
      <c r="D1123" s="99">
        <v>38194</v>
      </c>
      <c r="E1123" s="99">
        <v>2010.867</v>
      </c>
      <c r="F1123" s="99">
        <v>0</v>
      </c>
      <c r="G1123" s="99">
        <v>0</v>
      </c>
      <c r="H1123" s="99">
        <v>0</v>
      </c>
      <c r="I1123" s="99">
        <v>40204.867</v>
      </c>
      <c r="J1123" s="99">
        <v>38194</v>
      </c>
      <c r="K1123" s="99">
        <v>0</v>
      </c>
      <c r="L1123" s="204" t="s">
        <v>210</v>
      </c>
    </row>
    <row r="1124" spans="1:12" ht="25.5">
      <c r="A1124" s="97" t="s">
        <v>723</v>
      </c>
      <c r="B1124" s="72" t="s">
        <v>724</v>
      </c>
      <c r="C1124" s="99">
        <v>14140</v>
      </c>
      <c r="D1124" s="99">
        <v>14140</v>
      </c>
      <c r="E1124" s="99">
        <v>3760.98</v>
      </c>
      <c r="F1124" s="99">
        <v>0</v>
      </c>
      <c r="G1124" s="99">
        <v>0</v>
      </c>
      <c r="H1124" s="99">
        <v>0</v>
      </c>
      <c r="I1124" s="99">
        <v>17900.98</v>
      </c>
      <c r="J1124" s="99">
        <v>14140</v>
      </c>
      <c r="K1124" s="99">
        <v>0</v>
      </c>
      <c r="L1124" s="204" t="s">
        <v>210</v>
      </c>
    </row>
    <row r="1125" spans="1:12" ht="25.5">
      <c r="A1125" s="97" t="s">
        <v>725</v>
      </c>
      <c r="B1125" s="72" t="s">
        <v>726</v>
      </c>
      <c r="C1125" s="99">
        <v>13098</v>
      </c>
      <c r="D1125" s="99">
        <v>13098</v>
      </c>
      <c r="E1125" s="99">
        <v>690.4</v>
      </c>
      <c r="F1125" s="99">
        <v>0</v>
      </c>
      <c r="G1125" s="99">
        <v>0</v>
      </c>
      <c r="H1125" s="99">
        <v>0</v>
      </c>
      <c r="I1125" s="99">
        <v>13788.4</v>
      </c>
      <c r="J1125" s="99">
        <v>13098</v>
      </c>
      <c r="K1125" s="99">
        <v>0</v>
      </c>
      <c r="L1125" s="204" t="s">
        <v>210</v>
      </c>
    </row>
    <row r="1126" spans="1:12" ht="25.5">
      <c r="A1126" s="97" t="s">
        <v>727</v>
      </c>
      <c r="B1126" s="72" t="s">
        <v>728</v>
      </c>
      <c r="C1126" s="99">
        <v>17990</v>
      </c>
      <c r="D1126" s="99">
        <v>17990</v>
      </c>
      <c r="E1126" s="99">
        <v>949.96</v>
      </c>
      <c r="F1126" s="99">
        <v>0</v>
      </c>
      <c r="G1126" s="99">
        <v>0</v>
      </c>
      <c r="H1126" s="99">
        <v>0</v>
      </c>
      <c r="I1126" s="99">
        <v>18939.96</v>
      </c>
      <c r="J1126" s="99">
        <v>17990</v>
      </c>
      <c r="K1126" s="99">
        <v>0</v>
      </c>
      <c r="L1126" s="204" t="s">
        <v>210</v>
      </c>
    </row>
    <row r="1127" spans="1:12" ht="38.25">
      <c r="A1127" s="97" t="s">
        <v>729</v>
      </c>
      <c r="B1127" s="72" t="s">
        <v>730</v>
      </c>
      <c r="C1127" s="99">
        <v>47215</v>
      </c>
      <c r="D1127" s="99">
        <v>47215</v>
      </c>
      <c r="E1127" s="99">
        <v>2485.81</v>
      </c>
      <c r="F1127" s="99">
        <v>0</v>
      </c>
      <c r="G1127" s="99">
        <v>0</v>
      </c>
      <c r="H1127" s="99">
        <v>0</v>
      </c>
      <c r="I1127" s="99">
        <v>49700.81</v>
      </c>
      <c r="J1127" s="99">
        <v>47215</v>
      </c>
      <c r="K1127" s="99">
        <v>0</v>
      </c>
      <c r="L1127" s="204" t="s">
        <v>210</v>
      </c>
    </row>
    <row r="1128" spans="1:12" ht="15">
      <c r="A1128" s="97"/>
      <c r="B1128" s="72" t="s">
        <v>731</v>
      </c>
      <c r="C1128" s="99">
        <v>20143</v>
      </c>
      <c r="D1128" s="99">
        <v>0</v>
      </c>
      <c r="E1128" s="99">
        <v>3152.7</v>
      </c>
      <c r="F1128" s="99">
        <v>0</v>
      </c>
      <c r="G1128" s="99">
        <v>0</v>
      </c>
      <c r="H1128" s="99">
        <v>0</v>
      </c>
      <c r="I1128" s="99">
        <v>23295.7</v>
      </c>
      <c r="J1128" s="99">
        <v>0</v>
      </c>
      <c r="K1128" s="99">
        <v>0</v>
      </c>
      <c r="L1128" s="204" t="s">
        <v>210</v>
      </c>
    </row>
    <row r="1129" spans="1:12" ht="63.75">
      <c r="A1129" s="97" t="s">
        <v>732</v>
      </c>
      <c r="B1129" s="72" t="s">
        <v>733</v>
      </c>
      <c r="C1129" s="99">
        <v>20143</v>
      </c>
      <c r="D1129" s="99">
        <v>0</v>
      </c>
      <c r="E1129" s="99">
        <v>3152.7</v>
      </c>
      <c r="F1129" s="99">
        <v>0</v>
      </c>
      <c r="G1129" s="99">
        <v>0</v>
      </c>
      <c r="H1129" s="99">
        <v>0</v>
      </c>
      <c r="I1129" s="99">
        <v>23295.7</v>
      </c>
      <c r="J1129" s="99">
        <v>0</v>
      </c>
      <c r="K1129" s="99">
        <v>0</v>
      </c>
      <c r="L1129" s="204" t="s">
        <v>210</v>
      </c>
    </row>
    <row r="1130" spans="1:12" ht="15">
      <c r="A1130" s="97"/>
      <c r="B1130" s="72" t="s">
        <v>734</v>
      </c>
      <c r="C1130" s="99">
        <v>28000</v>
      </c>
      <c r="D1130" s="99">
        <v>2100</v>
      </c>
      <c r="E1130" s="99">
        <v>11281.75</v>
      </c>
      <c r="F1130" s="99">
        <v>0</v>
      </c>
      <c r="G1130" s="99">
        <v>0</v>
      </c>
      <c r="H1130" s="99">
        <v>0</v>
      </c>
      <c r="I1130" s="99">
        <v>39281.75</v>
      </c>
      <c r="J1130" s="99">
        <v>2100</v>
      </c>
      <c r="K1130" s="99">
        <v>0</v>
      </c>
      <c r="L1130" s="204" t="s">
        <v>210</v>
      </c>
    </row>
    <row r="1131" spans="1:12" ht="38.25">
      <c r="A1131" s="97" t="s">
        <v>735</v>
      </c>
      <c r="B1131" s="72" t="s">
        <v>736</v>
      </c>
      <c r="C1131" s="99">
        <v>9000</v>
      </c>
      <c r="D1131" s="99">
        <v>800</v>
      </c>
      <c r="E1131" s="99">
        <v>3641.07</v>
      </c>
      <c r="F1131" s="99">
        <v>0</v>
      </c>
      <c r="G1131" s="99">
        <v>0</v>
      </c>
      <c r="H1131" s="99">
        <v>0</v>
      </c>
      <c r="I1131" s="99">
        <v>12641.07</v>
      </c>
      <c r="J1131" s="99">
        <v>800</v>
      </c>
      <c r="K1131" s="99">
        <v>0</v>
      </c>
      <c r="L1131" s="204" t="s">
        <v>210</v>
      </c>
    </row>
    <row r="1132" spans="1:12" ht="38.25">
      <c r="A1132" s="97" t="s">
        <v>737</v>
      </c>
      <c r="B1132" s="72" t="s">
        <v>738</v>
      </c>
      <c r="C1132" s="99">
        <v>5000</v>
      </c>
      <c r="D1132" s="99">
        <v>500</v>
      </c>
      <c r="E1132" s="99">
        <v>1925.21</v>
      </c>
      <c r="F1132" s="99">
        <v>0</v>
      </c>
      <c r="G1132" s="99">
        <v>0</v>
      </c>
      <c r="H1132" s="99">
        <v>0</v>
      </c>
      <c r="I1132" s="99">
        <v>6925.21</v>
      </c>
      <c r="J1132" s="99">
        <v>500</v>
      </c>
      <c r="K1132" s="99">
        <v>0</v>
      </c>
      <c r="L1132" s="204" t="s">
        <v>210</v>
      </c>
    </row>
    <row r="1133" spans="1:12" ht="38.25">
      <c r="A1133" s="97" t="s">
        <v>739</v>
      </c>
      <c r="B1133" s="72" t="s">
        <v>740</v>
      </c>
      <c r="C1133" s="99">
        <v>14000</v>
      </c>
      <c r="D1133" s="99">
        <v>800</v>
      </c>
      <c r="E1133" s="99">
        <v>5715.47</v>
      </c>
      <c r="F1133" s="99">
        <v>0</v>
      </c>
      <c r="G1133" s="99">
        <v>0</v>
      </c>
      <c r="H1133" s="99">
        <v>0</v>
      </c>
      <c r="I1133" s="99">
        <v>19715.47</v>
      </c>
      <c r="J1133" s="99">
        <v>800</v>
      </c>
      <c r="K1133" s="99">
        <v>0</v>
      </c>
      <c r="L1133" s="204" t="s">
        <v>210</v>
      </c>
    </row>
    <row r="1134" spans="1:12" ht="15">
      <c r="A1134" s="97"/>
      <c r="B1134" s="72" t="s">
        <v>741</v>
      </c>
      <c r="C1134" s="99">
        <v>84453</v>
      </c>
      <c r="D1134" s="99">
        <v>8445.3</v>
      </c>
      <c r="E1134" s="99">
        <v>24416.857</v>
      </c>
      <c r="F1134" s="99">
        <v>0</v>
      </c>
      <c r="G1134" s="99">
        <v>0</v>
      </c>
      <c r="H1134" s="99">
        <v>0</v>
      </c>
      <c r="I1134" s="99">
        <v>108869.857</v>
      </c>
      <c r="J1134" s="99">
        <v>8445.3</v>
      </c>
      <c r="K1134" s="99">
        <v>0</v>
      </c>
      <c r="L1134" s="204" t="s">
        <v>210</v>
      </c>
    </row>
    <row r="1135" spans="1:12" ht="15">
      <c r="A1135" s="97"/>
      <c r="B1135" s="72" t="s">
        <v>742</v>
      </c>
      <c r="C1135" s="99">
        <v>50000</v>
      </c>
      <c r="D1135" s="99">
        <v>5000</v>
      </c>
      <c r="E1135" s="99">
        <v>19476.6</v>
      </c>
      <c r="F1135" s="99">
        <v>0</v>
      </c>
      <c r="G1135" s="99">
        <v>0</v>
      </c>
      <c r="H1135" s="99">
        <v>0</v>
      </c>
      <c r="I1135" s="99">
        <v>69476.6</v>
      </c>
      <c r="J1135" s="99">
        <v>5000</v>
      </c>
      <c r="K1135" s="99">
        <v>0</v>
      </c>
      <c r="L1135" s="204" t="s">
        <v>210</v>
      </c>
    </row>
    <row r="1136" spans="1:12" ht="38.25">
      <c r="A1136" s="97" t="s">
        <v>743</v>
      </c>
      <c r="B1136" s="72" t="s">
        <v>744</v>
      </c>
      <c r="C1136" s="99">
        <v>50000</v>
      </c>
      <c r="D1136" s="99">
        <v>5000</v>
      </c>
      <c r="E1136" s="99">
        <v>19476.6</v>
      </c>
      <c r="F1136" s="99">
        <v>0</v>
      </c>
      <c r="G1136" s="99">
        <v>0</v>
      </c>
      <c r="H1136" s="99">
        <v>0</v>
      </c>
      <c r="I1136" s="99">
        <v>69476.6</v>
      </c>
      <c r="J1136" s="99">
        <v>5000</v>
      </c>
      <c r="K1136" s="99">
        <v>0</v>
      </c>
      <c r="L1136" s="204" t="s">
        <v>210</v>
      </c>
    </row>
    <row r="1137" spans="1:12" ht="15">
      <c r="A1137" s="97"/>
      <c r="B1137" s="72" t="s">
        <v>745</v>
      </c>
      <c r="C1137" s="99">
        <v>34453</v>
      </c>
      <c r="D1137" s="99">
        <v>3445.3</v>
      </c>
      <c r="E1137" s="99">
        <v>4940.2570000000005</v>
      </c>
      <c r="F1137" s="99">
        <v>0</v>
      </c>
      <c r="G1137" s="99">
        <v>0</v>
      </c>
      <c r="H1137" s="99">
        <v>0</v>
      </c>
      <c r="I1137" s="99">
        <v>39393.257</v>
      </c>
      <c r="J1137" s="99">
        <v>3445.3</v>
      </c>
      <c r="K1137" s="99">
        <v>0</v>
      </c>
      <c r="L1137" s="204" t="s">
        <v>210</v>
      </c>
    </row>
    <row r="1138" spans="1:12" ht="38.25">
      <c r="A1138" s="97" t="s">
        <v>746</v>
      </c>
      <c r="B1138" s="72" t="s">
        <v>747</v>
      </c>
      <c r="C1138" s="99">
        <v>9800</v>
      </c>
      <c r="D1138" s="99">
        <v>980</v>
      </c>
      <c r="E1138" s="99">
        <v>3641.722</v>
      </c>
      <c r="F1138" s="99">
        <v>0</v>
      </c>
      <c r="G1138" s="99">
        <v>0</v>
      </c>
      <c r="H1138" s="99">
        <v>0</v>
      </c>
      <c r="I1138" s="99">
        <v>13441.722</v>
      </c>
      <c r="J1138" s="99">
        <v>980</v>
      </c>
      <c r="K1138" s="99">
        <v>0</v>
      </c>
      <c r="L1138" s="204" t="s">
        <v>210</v>
      </c>
    </row>
    <row r="1139" spans="1:12" ht="51">
      <c r="A1139" s="97" t="s">
        <v>748</v>
      </c>
      <c r="B1139" s="72" t="s">
        <v>749</v>
      </c>
      <c r="C1139" s="99">
        <v>24653</v>
      </c>
      <c r="D1139" s="99">
        <v>2465.3</v>
      </c>
      <c r="E1139" s="99">
        <v>1298.535</v>
      </c>
      <c r="F1139" s="99">
        <v>0</v>
      </c>
      <c r="G1139" s="99">
        <v>0</v>
      </c>
      <c r="H1139" s="99">
        <v>0</v>
      </c>
      <c r="I1139" s="99">
        <v>25951.535</v>
      </c>
      <c r="J1139" s="99">
        <v>2465.3</v>
      </c>
      <c r="K1139" s="99">
        <v>0</v>
      </c>
      <c r="L1139" s="204" t="s">
        <v>210</v>
      </c>
    </row>
    <row r="1140" spans="1:12" ht="15">
      <c r="A1140" s="97"/>
      <c r="B1140" s="72" t="s">
        <v>750</v>
      </c>
      <c r="C1140" s="99">
        <v>94517.3</v>
      </c>
      <c r="D1140" s="99">
        <v>3560</v>
      </c>
      <c r="E1140" s="99">
        <v>134724.73</v>
      </c>
      <c r="F1140" s="99">
        <v>114.45100000000001</v>
      </c>
      <c r="G1140" s="99">
        <v>0</v>
      </c>
      <c r="H1140" s="99">
        <v>0</v>
      </c>
      <c r="I1140" s="99">
        <v>229242.03</v>
      </c>
      <c r="J1140" s="99">
        <v>3674.451</v>
      </c>
      <c r="K1140" s="99">
        <v>208.89999999999998</v>
      </c>
      <c r="L1140" s="204" t="s">
        <v>427</v>
      </c>
    </row>
    <row r="1141" spans="1:12" ht="15">
      <c r="A1141" s="97"/>
      <c r="B1141" s="72" t="s">
        <v>751</v>
      </c>
      <c r="C1141" s="99">
        <v>3560</v>
      </c>
      <c r="D1141" s="99">
        <v>3560</v>
      </c>
      <c r="E1141" s="99">
        <v>4117.65</v>
      </c>
      <c r="F1141" s="99">
        <v>0</v>
      </c>
      <c r="G1141" s="99">
        <v>0</v>
      </c>
      <c r="H1141" s="99">
        <v>0</v>
      </c>
      <c r="I1141" s="99">
        <v>7677.65</v>
      </c>
      <c r="J1141" s="99">
        <v>3560</v>
      </c>
      <c r="K1141" s="99">
        <v>0</v>
      </c>
      <c r="L1141" s="204" t="s">
        <v>210</v>
      </c>
    </row>
    <row r="1142" spans="1:12" ht="51">
      <c r="A1142" s="97" t="s">
        <v>752</v>
      </c>
      <c r="B1142" s="72" t="s">
        <v>753</v>
      </c>
      <c r="C1142" s="99">
        <v>3560</v>
      </c>
      <c r="D1142" s="99">
        <v>3560</v>
      </c>
      <c r="E1142" s="99">
        <v>4117.65</v>
      </c>
      <c r="F1142" s="99">
        <v>0</v>
      </c>
      <c r="G1142" s="99">
        <v>0</v>
      </c>
      <c r="H1142" s="99">
        <v>0</v>
      </c>
      <c r="I1142" s="99">
        <v>7677.65</v>
      </c>
      <c r="J1142" s="99">
        <v>3560</v>
      </c>
      <c r="K1142" s="99">
        <v>0</v>
      </c>
      <c r="L1142" s="204" t="s">
        <v>210</v>
      </c>
    </row>
    <row r="1143" spans="1:12" ht="15">
      <c r="A1143" s="97"/>
      <c r="B1143" s="72" t="s">
        <v>754</v>
      </c>
      <c r="C1143" s="99">
        <v>90957.3</v>
      </c>
      <c r="D1143" s="99">
        <v>0</v>
      </c>
      <c r="E1143" s="99">
        <v>130607.08</v>
      </c>
      <c r="F1143" s="99">
        <v>114.45100000000001</v>
      </c>
      <c r="G1143" s="99">
        <v>0</v>
      </c>
      <c r="H1143" s="99">
        <v>0</v>
      </c>
      <c r="I1143" s="99">
        <v>221564.38</v>
      </c>
      <c r="J1143" s="99">
        <v>114.45100000000001</v>
      </c>
      <c r="K1143" s="99">
        <v>208.89999999999998</v>
      </c>
      <c r="L1143" s="204" t="s">
        <v>427</v>
      </c>
    </row>
    <row r="1144" spans="1:12" ht="76.5">
      <c r="A1144" s="97" t="s">
        <v>755</v>
      </c>
      <c r="B1144" s="72" t="s">
        <v>756</v>
      </c>
      <c r="C1144" s="99">
        <v>13800</v>
      </c>
      <c r="D1144" s="99">
        <v>0</v>
      </c>
      <c r="E1144" s="99">
        <v>22878.64</v>
      </c>
      <c r="F1144" s="99">
        <v>112.051</v>
      </c>
      <c r="G1144" s="99">
        <v>0</v>
      </c>
      <c r="H1144" s="99">
        <v>0</v>
      </c>
      <c r="I1144" s="99">
        <v>36678.64</v>
      </c>
      <c r="J1144" s="99">
        <v>112.051</v>
      </c>
      <c r="K1144" s="99">
        <v>135.7</v>
      </c>
      <c r="L1144" s="204" t="s">
        <v>428</v>
      </c>
    </row>
    <row r="1145" spans="1:12" ht="76.5">
      <c r="A1145" s="97" t="s">
        <v>757</v>
      </c>
      <c r="B1145" s="72" t="s">
        <v>758</v>
      </c>
      <c r="C1145" s="99">
        <v>30047.3</v>
      </c>
      <c r="D1145" s="99">
        <v>0</v>
      </c>
      <c r="E1145" s="99">
        <v>29317.26</v>
      </c>
      <c r="F1145" s="99">
        <v>0</v>
      </c>
      <c r="G1145" s="99">
        <v>0</v>
      </c>
      <c r="H1145" s="99">
        <v>0</v>
      </c>
      <c r="I1145" s="99">
        <v>59364.56</v>
      </c>
      <c r="J1145" s="99">
        <v>0</v>
      </c>
      <c r="K1145" s="99">
        <v>23.6</v>
      </c>
      <c r="L1145" s="204" t="s">
        <v>210</v>
      </c>
    </row>
    <row r="1146" spans="1:12" ht="76.5">
      <c r="A1146" s="97" t="s">
        <v>759</v>
      </c>
      <c r="B1146" s="72" t="s">
        <v>760</v>
      </c>
      <c r="C1146" s="99">
        <v>37690</v>
      </c>
      <c r="D1146" s="99">
        <v>0</v>
      </c>
      <c r="E1146" s="99">
        <v>65446.54</v>
      </c>
      <c r="F1146" s="99">
        <v>2.4</v>
      </c>
      <c r="G1146" s="99">
        <v>0</v>
      </c>
      <c r="H1146" s="99">
        <v>0</v>
      </c>
      <c r="I1146" s="99">
        <v>103136.54000000001</v>
      </c>
      <c r="J1146" s="99">
        <v>2.4</v>
      </c>
      <c r="K1146" s="99">
        <v>26</v>
      </c>
      <c r="L1146" s="204" t="s">
        <v>210</v>
      </c>
    </row>
    <row r="1147" spans="1:12" ht="76.5">
      <c r="A1147" s="97" t="s">
        <v>761</v>
      </c>
      <c r="B1147" s="72" t="s">
        <v>762</v>
      </c>
      <c r="C1147" s="99">
        <v>9420</v>
      </c>
      <c r="D1147" s="99">
        <v>0</v>
      </c>
      <c r="E1147" s="99">
        <v>12964.64</v>
      </c>
      <c r="F1147" s="99">
        <v>0</v>
      </c>
      <c r="G1147" s="99">
        <v>0</v>
      </c>
      <c r="H1147" s="99">
        <v>0</v>
      </c>
      <c r="I1147" s="99">
        <v>22384.64</v>
      </c>
      <c r="J1147" s="99">
        <v>0</v>
      </c>
      <c r="K1147" s="99">
        <v>23.6</v>
      </c>
      <c r="L1147" s="204" t="s">
        <v>427</v>
      </c>
    </row>
    <row r="1148" spans="1:12" ht="15">
      <c r="A1148" s="97"/>
      <c r="B1148" s="72" t="s">
        <v>631</v>
      </c>
      <c r="C1148" s="99">
        <v>156386.7</v>
      </c>
      <c r="D1148" s="99">
        <v>125431</v>
      </c>
      <c r="E1148" s="99">
        <v>13178.526000000002</v>
      </c>
      <c r="F1148" s="99">
        <v>0</v>
      </c>
      <c r="G1148" s="99">
        <v>0</v>
      </c>
      <c r="H1148" s="99">
        <v>0</v>
      </c>
      <c r="I1148" s="99">
        <v>169565.22600000002</v>
      </c>
      <c r="J1148" s="99">
        <v>125431</v>
      </c>
      <c r="K1148" s="99">
        <v>0</v>
      </c>
      <c r="L1148" s="204" t="s">
        <v>210</v>
      </c>
    </row>
    <row r="1149" spans="1:12" ht="15">
      <c r="A1149" s="97"/>
      <c r="B1149" s="72" t="s">
        <v>763</v>
      </c>
      <c r="C1149" s="99">
        <v>77386.7</v>
      </c>
      <c r="D1149" s="99">
        <v>46431</v>
      </c>
      <c r="E1149" s="99">
        <v>6869.326</v>
      </c>
      <c r="F1149" s="99">
        <v>0</v>
      </c>
      <c r="G1149" s="99">
        <v>0</v>
      </c>
      <c r="H1149" s="99">
        <v>0</v>
      </c>
      <c r="I1149" s="99">
        <v>84256.026</v>
      </c>
      <c r="J1149" s="99">
        <v>46431</v>
      </c>
      <c r="K1149" s="99">
        <v>0</v>
      </c>
      <c r="L1149" s="204" t="s">
        <v>210</v>
      </c>
    </row>
    <row r="1150" spans="1:12" ht="38.25">
      <c r="A1150" s="97" t="s">
        <v>764</v>
      </c>
      <c r="B1150" s="72" t="s">
        <v>765</v>
      </c>
      <c r="C1150" s="99">
        <v>48000</v>
      </c>
      <c r="D1150" s="99">
        <v>28800</v>
      </c>
      <c r="E1150" s="99">
        <v>5321.657</v>
      </c>
      <c r="F1150" s="99">
        <v>0</v>
      </c>
      <c r="G1150" s="99">
        <v>0</v>
      </c>
      <c r="H1150" s="99">
        <v>0</v>
      </c>
      <c r="I1150" s="99">
        <v>53321.657</v>
      </c>
      <c r="J1150" s="99">
        <v>28800</v>
      </c>
      <c r="K1150" s="99">
        <v>0</v>
      </c>
      <c r="L1150" s="204" t="s">
        <v>210</v>
      </c>
    </row>
    <row r="1151" spans="1:12" ht="38.25">
      <c r="A1151" s="97" t="s">
        <v>766</v>
      </c>
      <c r="B1151" s="72" t="s">
        <v>767</v>
      </c>
      <c r="C1151" s="99">
        <v>6917.7</v>
      </c>
      <c r="D1151" s="99">
        <v>4150</v>
      </c>
      <c r="E1151" s="99">
        <v>364.047</v>
      </c>
      <c r="F1151" s="99">
        <v>0</v>
      </c>
      <c r="G1151" s="99">
        <v>0</v>
      </c>
      <c r="H1151" s="99">
        <v>0</v>
      </c>
      <c r="I1151" s="99">
        <v>7281.746999999999</v>
      </c>
      <c r="J1151" s="99">
        <v>4150</v>
      </c>
      <c r="K1151" s="99">
        <v>0</v>
      </c>
      <c r="L1151" s="204" t="s">
        <v>210</v>
      </c>
    </row>
    <row r="1152" spans="1:12" ht="38.25">
      <c r="A1152" s="97" t="s">
        <v>768</v>
      </c>
      <c r="B1152" s="72" t="s">
        <v>769</v>
      </c>
      <c r="C1152" s="99">
        <v>22469</v>
      </c>
      <c r="D1152" s="99">
        <v>13481</v>
      </c>
      <c r="E1152" s="99">
        <v>1183.622</v>
      </c>
      <c r="F1152" s="99">
        <v>0</v>
      </c>
      <c r="G1152" s="99">
        <v>0</v>
      </c>
      <c r="H1152" s="99">
        <v>0</v>
      </c>
      <c r="I1152" s="99">
        <v>23652.622</v>
      </c>
      <c r="J1152" s="99">
        <v>13481</v>
      </c>
      <c r="K1152" s="99">
        <v>0</v>
      </c>
      <c r="L1152" s="204" t="s">
        <v>210</v>
      </c>
    </row>
    <row r="1153" spans="1:12" ht="15">
      <c r="A1153" s="97"/>
      <c r="B1153" s="72" t="s">
        <v>770</v>
      </c>
      <c r="C1153" s="99">
        <v>79000</v>
      </c>
      <c r="D1153" s="99">
        <v>79000</v>
      </c>
      <c r="E1153" s="99">
        <v>6309.200000000001</v>
      </c>
      <c r="F1153" s="99">
        <v>0</v>
      </c>
      <c r="G1153" s="99">
        <v>0</v>
      </c>
      <c r="H1153" s="99">
        <v>0</v>
      </c>
      <c r="I1153" s="99">
        <v>85309.20000000001</v>
      </c>
      <c r="J1153" s="99">
        <v>79000</v>
      </c>
      <c r="K1153" s="99">
        <v>0</v>
      </c>
      <c r="L1153" s="204" t="s">
        <v>210</v>
      </c>
    </row>
    <row r="1154" spans="1:12" ht="25.5">
      <c r="A1154" s="97" t="s">
        <v>771</v>
      </c>
      <c r="B1154" s="72" t="s">
        <v>772</v>
      </c>
      <c r="C1154" s="99">
        <v>45400</v>
      </c>
      <c r="D1154" s="99">
        <v>45400</v>
      </c>
      <c r="E1154" s="99">
        <v>4540.8</v>
      </c>
      <c r="F1154" s="99">
        <v>0</v>
      </c>
      <c r="G1154" s="99">
        <v>0</v>
      </c>
      <c r="H1154" s="99">
        <v>0</v>
      </c>
      <c r="I1154" s="99">
        <v>49940.8</v>
      </c>
      <c r="J1154" s="99">
        <v>45400</v>
      </c>
      <c r="K1154" s="99">
        <v>0</v>
      </c>
      <c r="L1154" s="204" t="s">
        <v>210</v>
      </c>
    </row>
    <row r="1155" spans="1:12" ht="25.5">
      <c r="A1155" s="97" t="s">
        <v>773</v>
      </c>
      <c r="B1155" s="72" t="s">
        <v>774</v>
      </c>
      <c r="C1155" s="99">
        <v>33600</v>
      </c>
      <c r="D1155" s="99">
        <v>33600</v>
      </c>
      <c r="E1155" s="99">
        <v>1768.4</v>
      </c>
      <c r="F1155" s="99">
        <v>0</v>
      </c>
      <c r="G1155" s="99">
        <v>0</v>
      </c>
      <c r="H1155" s="99">
        <v>0</v>
      </c>
      <c r="I1155" s="99">
        <v>35368.4</v>
      </c>
      <c r="J1155" s="99">
        <v>33600</v>
      </c>
      <c r="K1155" s="99">
        <v>0</v>
      </c>
      <c r="L1155" s="204" t="s">
        <v>210</v>
      </c>
    </row>
    <row r="1156" spans="1:12" ht="15">
      <c r="A1156" s="97"/>
      <c r="B1156" s="72" t="s">
        <v>635</v>
      </c>
      <c r="C1156" s="99">
        <v>2003098.77</v>
      </c>
      <c r="D1156" s="99">
        <v>1114024.36</v>
      </c>
      <c r="E1156" s="99">
        <v>1492382.624</v>
      </c>
      <c r="F1156" s="99">
        <v>5568.4896</v>
      </c>
      <c r="G1156" s="99">
        <v>0</v>
      </c>
      <c r="H1156" s="99">
        <v>0</v>
      </c>
      <c r="I1156" s="99">
        <v>3495481.394</v>
      </c>
      <c r="J1156" s="99">
        <v>1119592.8496</v>
      </c>
      <c r="K1156" s="99">
        <v>132528.148</v>
      </c>
      <c r="L1156" s="204" t="s">
        <v>333</v>
      </c>
    </row>
    <row r="1157" spans="1:12" ht="15">
      <c r="A1157" s="97"/>
      <c r="B1157" s="72" t="s">
        <v>775</v>
      </c>
      <c r="C1157" s="99">
        <v>91490</v>
      </c>
      <c r="D1157" s="99">
        <v>91490</v>
      </c>
      <c r="E1157" s="99">
        <v>42302.819</v>
      </c>
      <c r="F1157" s="99">
        <v>0</v>
      </c>
      <c r="G1157" s="99">
        <v>0</v>
      </c>
      <c r="H1157" s="99">
        <v>0</v>
      </c>
      <c r="I1157" s="99">
        <v>133792.819</v>
      </c>
      <c r="J1157" s="99">
        <v>91490</v>
      </c>
      <c r="K1157" s="99">
        <v>0</v>
      </c>
      <c r="L1157" s="204" t="s">
        <v>210</v>
      </c>
    </row>
    <row r="1158" spans="1:12" ht="38.25">
      <c r="A1158" s="97" t="s">
        <v>776</v>
      </c>
      <c r="B1158" s="72" t="s">
        <v>777</v>
      </c>
      <c r="C1158" s="99">
        <v>3100</v>
      </c>
      <c r="D1158" s="99">
        <v>3100</v>
      </c>
      <c r="E1158" s="99">
        <v>405.969</v>
      </c>
      <c r="F1158" s="99">
        <v>0</v>
      </c>
      <c r="G1158" s="99">
        <v>0</v>
      </c>
      <c r="H1158" s="99">
        <v>0</v>
      </c>
      <c r="I1158" s="99">
        <v>3505.969</v>
      </c>
      <c r="J1158" s="99">
        <v>3100</v>
      </c>
      <c r="K1158" s="99">
        <v>0</v>
      </c>
      <c r="L1158" s="204" t="s">
        <v>210</v>
      </c>
    </row>
    <row r="1159" spans="1:12" ht="38.25">
      <c r="A1159" s="97" t="s">
        <v>778</v>
      </c>
      <c r="B1159" s="72" t="s">
        <v>779</v>
      </c>
      <c r="C1159" s="99">
        <v>6400</v>
      </c>
      <c r="D1159" s="99">
        <v>6400</v>
      </c>
      <c r="E1159" s="99">
        <v>1558.758</v>
      </c>
      <c r="F1159" s="99">
        <v>0</v>
      </c>
      <c r="G1159" s="99">
        <v>0</v>
      </c>
      <c r="H1159" s="99">
        <v>0</v>
      </c>
      <c r="I1159" s="99">
        <v>7958.758</v>
      </c>
      <c r="J1159" s="99">
        <v>6400</v>
      </c>
      <c r="K1159" s="99">
        <v>0</v>
      </c>
      <c r="L1159" s="204" t="s">
        <v>210</v>
      </c>
    </row>
    <row r="1160" spans="1:12" ht="38.25">
      <c r="A1160" s="97" t="s">
        <v>780</v>
      </c>
      <c r="B1160" s="72" t="s">
        <v>781</v>
      </c>
      <c r="C1160" s="99">
        <v>20500</v>
      </c>
      <c r="D1160" s="99">
        <v>20500</v>
      </c>
      <c r="E1160" s="99">
        <v>9053.325</v>
      </c>
      <c r="F1160" s="99">
        <v>0</v>
      </c>
      <c r="G1160" s="99">
        <v>0</v>
      </c>
      <c r="H1160" s="99">
        <v>0</v>
      </c>
      <c r="I1160" s="99">
        <v>29553.325</v>
      </c>
      <c r="J1160" s="99">
        <v>20500</v>
      </c>
      <c r="K1160" s="99">
        <v>0</v>
      </c>
      <c r="L1160" s="204" t="s">
        <v>210</v>
      </c>
    </row>
    <row r="1161" spans="1:12" ht="38.25">
      <c r="A1161" s="97" t="s">
        <v>782</v>
      </c>
      <c r="B1161" s="72" t="s">
        <v>783</v>
      </c>
      <c r="C1161" s="99">
        <v>20700</v>
      </c>
      <c r="D1161" s="99">
        <v>20700</v>
      </c>
      <c r="E1161" s="99">
        <v>11310.979</v>
      </c>
      <c r="F1161" s="99">
        <v>0</v>
      </c>
      <c r="G1161" s="99">
        <v>0</v>
      </c>
      <c r="H1161" s="99">
        <v>0</v>
      </c>
      <c r="I1161" s="99">
        <v>32010.979</v>
      </c>
      <c r="J1161" s="99">
        <v>20700</v>
      </c>
      <c r="K1161" s="99">
        <v>0</v>
      </c>
      <c r="L1161" s="204" t="s">
        <v>210</v>
      </c>
    </row>
    <row r="1162" spans="1:12" ht="63.75">
      <c r="A1162" s="97" t="s">
        <v>784</v>
      </c>
      <c r="B1162" s="72" t="s">
        <v>785</v>
      </c>
      <c r="C1162" s="99">
        <v>8500</v>
      </c>
      <c r="D1162" s="99">
        <v>8500</v>
      </c>
      <c r="E1162" s="99">
        <v>4178.783</v>
      </c>
      <c r="F1162" s="99">
        <v>0</v>
      </c>
      <c r="G1162" s="99">
        <v>0</v>
      </c>
      <c r="H1162" s="99">
        <v>0</v>
      </c>
      <c r="I1162" s="99">
        <v>12678.783</v>
      </c>
      <c r="J1162" s="99">
        <v>8500</v>
      </c>
      <c r="K1162" s="99">
        <v>0</v>
      </c>
      <c r="L1162" s="204" t="s">
        <v>210</v>
      </c>
    </row>
    <row r="1163" spans="1:12" ht="38.25">
      <c r="A1163" s="97" t="s">
        <v>786</v>
      </c>
      <c r="B1163" s="72" t="s">
        <v>787</v>
      </c>
      <c r="C1163" s="99">
        <v>24250</v>
      </c>
      <c r="D1163" s="99">
        <v>24250</v>
      </c>
      <c r="E1163" s="99">
        <v>6317.351</v>
      </c>
      <c r="F1163" s="99">
        <v>0</v>
      </c>
      <c r="G1163" s="99">
        <v>0</v>
      </c>
      <c r="H1163" s="99">
        <v>0</v>
      </c>
      <c r="I1163" s="99">
        <v>30567.351</v>
      </c>
      <c r="J1163" s="99">
        <v>24250</v>
      </c>
      <c r="K1163" s="99">
        <v>0</v>
      </c>
      <c r="L1163" s="204" t="s">
        <v>210</v>
      </c>
    </row>
    <row r="1164" spans="1:12" ht="25.5">
      <c r="A1164" s="97" t="s">
        <v>788</v>
      </c>
      <c r="B1164" s="72" t="s">
        <v>789</v>
      </c>
      <c r="C1164" s="99">
        <v>8040</v>
      </c>
      <c r="D1164" s="99">
        <v>8040</v>
      </c>
      <c r="E1164" s="99">
        <v>9477.654</v>
      </c>
      <c r="F1164" s="99">
        <v>0</v>
      </c>
      <c r="G1164" s="99">
        <v>0</v>
      </c>
      <c r="H1164" s="99">
        <v>0</v>
      </c>
      <c r="I1164" s="99">
        <v>17517.654000000002</v>
      </c>
      <c r="J1164" s="99">
        <v>8040</v>
      </c>
      <c r="K1164" s="99">
        <v>0</v>
      </c>
      <c r="L1164" s="204" t="s">
        <v>210</v>
      </c>
    </row>
    <row r="1165" spans="1:12" ht="15">
      <c r="A1165" s="97"/>
      <c r="B1165" s="72" t="s">
        <v>790</v>
      </c>
      <c r="C1165" s="99">
        <v>74610</v>
      </c>
      <c r="D1165" s="99">
        <v>0</v>
      </c>
      <c r="E1165" s="99">
        <v>77484</v>
      </c>
      <c r="F1165" s="99">
        <v>0</v>
      </c>
      <c r="G1165" s="99">
        <v>0</v>
      </c>
      <c r="H1165" s="99">
        <v>0</v>
      </c>
      <c r="I1165" s="99">
        <v>152094</v>
      </c>
      <c r="J1165" s="99">
        <v>0</v>
      </c>
      <c r="K1165" s="99">
        <v>0</v>
      </c>
      <c r="L1165" s="204" t="s">
        <v>210</v>
      </c>
    </row>
    <row r="1166" spans="1:12" ht="51">
      <c r="A1166" s="97" t="s">
        <v>791</v>
      </c>
      <c r="B1166" s="72" t="s">
        <v>792</v>
      </c>
      <c r="C1166" s="99">
        <v>38900</v>
      </c>
      <c r="D1166" s="99">
        <v>0</v>
      </c>
      <c r="E1166" s="99">
        <v>34331.877</v>
      </c>
      <c r="F1166" s="99">
        <v>0</v>
      </c>
      <c r="G1166" s="99">
        <v>0</v>
      </c>
      <c r="H1166" s="99">
        <v>0</v>
      </c>
      <c r="I1166" s="99">
        <v>73231.87700000001</v>
      </c>
      <c r="J1166" s="99">
        <v>0</v>
      </c>
      <c r="K1166" s="99">
        <v>0</v>
      </c>
      <c r="L1166" s="204" t="s">
        <v>210</v>
      </c>
    </row>
    <row r="1167" spans="1:12" ht="51">
      <c r="A1167" s="97" t="s">
        <v>793</v>
      </c>
      <c r="B1167" s="72" t="s">
        <v>794</v>
      </c>
      <c r="C1167" s="99">
        <v>25780</v>
      </c>
      <c r="D1167" s="99">
        <v>0</v>
      </c>
      <c r="E1167" s="99">
        <v>33614.953</v>
      </c>
      <c r="F1167" s="99">
        <v>0</v>
      </c>
      <c r="G1167" s="99">
        <v>0</v>
      </c>
      <c r="H1167" s="99">
        <v>0</v>
      </c>
      <c r="I1167" s="99">
        <v>59394.953</v>
      </c>
      <c r="J1167" s="99">
        <v>0</v>
      </c>
      <c r="K1167" s="99">
        <v>0</v>
      </c>
      <c r="L1167" s="204" t="s">
        <v>210</v>
      </c>
    </row>
    <row r="1168" spans="1:12" ht="38.25">
      <c r="A1168" s="97" t="s">
        <v>795</v>
      </c>
      <c r="B1168" s="72" t="s">
        <v>796</v>
      </c>
      <c r="C1168" s="99">
        <v>9930</v>
      </c>
      <c r="D1168" s="99">
        <v>0</v>
      </c>
      <c r="E1168" s="99">
        <v>9537.17</v>
      </c>
      <c r="F1168" s="99">
        <v>0</v>
      </c>
      <c r="G1168" s="99">
        <v>0</v>
      </c>
      <c r="H1168" s="99">
        <v>0</v>
      </c>
      <c r="I1168" s="99">
        <v>19467.17</v>
      </c>
      <c r="J1168" s="99">
        <v>0</v>
      </c>
      <c r="K1168" s="99">
        <v>0</v>
      </c>
      <c r="L1168" s="204" t="s">
        <v>210</v>
      </c>
    </row>
    <row r="1169" spans="1:12" ht="15">
      <c r="A1169" s="97"/>
      <c r="B1169" s="72" t="s">
        <v>797</v>
      </c>
      <c r="C1169" s="99">
        <v>327120.7</v>
      </c>
      <c r="D1169" s="99">
        <v>182820.49</v>
      </c>
      <c r="E1169" s="99">
        <v>20279.032</v>
      </c>
      <c r="F1169" s="99">
        <v>2838.4469999999997</v>
      </c>
      <c r="G1169" s="99">
        <v>0</v>
      </c>
      <c r="H1169" s="99">
        <v>0</v>
      </c>
      <c r="I1169" s="99">
        <v>347399.73199999996</v>
      </c>
      <c r="J1169" s="99">
        <v>185658.937</v>
      </c>
      <c r="K1169" s="99">
        <v>10651.148000000001</v>
      </c>
      <c r="L1169" s="204" t="s">
        <v>429</v>
      </c>
    </row>
    <row r="1170" spans="1:12" ht="63.75">
      <c r="A1170" s="97" t="s">
        <v>793</v>
      </c>
      <c r="B1170" s="72" t="s">
        <v>798</v>
      </c>
      <c r="C1170" s="99">
        <v>19257.6</v>
      </c>
      <c r="D1170" s="99">
        <v>13480.32</v>
      </c>
      <c r="E1170" s="99">
        <v>1013.56</v>
      </c>
      <c r="F1170" s="99">
        <v>0</v>
      </c>
      <c r="G1170" s="99">
        <v>0</v>
      </c>
      <c r="H1170" s="99">
        <v>0</v>
      </c>
      <c r="I1170" s="99">
        <v>20271.16</v>
      </c>
      <c r="J1170" s="99">
        <v>13480.32</v>
      </c>
      <c r="K1170" s="99">
        <v>0</v>
      </c>
      <c r="L1170" s="204" t="s">
        <v>210</v>
      </c>
    </row>
    <row r="1171" spans="1:12" ht="63.75">
      <c r="A1171" s="97" t="s">
        <v>795</v>
      </c>
      <c r="B1171" s="72" t="s">
        <v>799</v>
      </c>
      <c r="C1171" s="99">
        <v>37950</v>
      </c>
      <c r="D1171" s="99">
        <v>26565</v>
      </c>
      <c r="E1171" s="99">
        <v>1997.368</v>
      </c>
      <c r="F1171" s="99">
        <v>1398.158</v>
      </c>
      <c r="G1171" s="99">
        <v>0</v>
      </c>
      <c r="H1171" s="99">
        <v>0</v>
      </c>
      <c r="I1171" s="99">
        <v>39947.368</v>
      </c>
      <c r="J1171" s="99">
        <v>27963.158</v>
      </c>
      <c r="K1171" s="99">
        <v>1398.158</v>
      </c>
      <c r="L1171" s="204" t="s">
        <v>233</v>
      </c>
    </row>
    <row r="1172" spans="1:12" ht="76.5">
      <c r="A1172" s="97" t="s">
        <v>800</v>
      </c>
      <c r="B1172" s="72" t="s">
        <v>801</v>
      </c>
      <c r="C1172" s="99">
        <v>14321.2</v>
      </c>
      <c r="D1172" s="99">
        <v>10024.84</v>
      </c>
      <c r="E1172" s="99">
        <v>753.721</v>
      </c>
      <c r="F1172" s="99">
        <v>527.605</v>
      </c>
      <c r="G1172" s="99">
        <v>0</v>
      </c>
      <c r="H1172" s="99">
        <v>0</v>
      </c>
      <c r="I1172" s="99">
        <v>15074.921</v>
      </c>
      <c r="J1172" s="99">
        <v>10552.445</v>
      </c>
      <c r="K1172" s="99">
        <v>8340.306</v>
      </c>
      <c r="L1172" s="204" t="s">
        <v>430</v>
      </c>
    </row>
    <row r="1173" spans="1:12" ht="63.75">
      <c r="A1173" s="97" t="s">
        <v>802</v>
      </c>
      <c r="B1173" s="72" t="s">
        <v>803</v>
      </c>
      <c r="C1173" s="99">
        <v>9773.1</v>
      </c>
      <c r="D1173" s="99">
        <v>6841.17</v>
      </c>
      <c r="E1173" s="99">
        <v>514.415</v>
      </c>
      <c r="F1173" s="99">
        <v>360.091</v>
      </c>
      <c r="G1173" s="99">
        <v>0</v>
      </c>
      <c r="H1173" s="99">
        <v>0</v>
      </c>
      <c r="I1173" s="99">
        <v>10287.515</v>
      </c>
      <c r="J1173" s="99">
        <v>7201.261</v>
      </c>
      <c r="K1173" s="99">
        <v>360.091</v>
      </c>
      <c r="L1173" s="204" t="s">
        <v>233</v>
      </c>
    </row>
    <row r="1174" spans="1:12" ht="76.5">
      <c r="A1174" s="97" t="s">
        <v>804</v>
      </c>
      <c r="B1174" s="72" t="s">
        <v>805</v>
      </c>
      <c r="C1174" s="99">
        <v>14998.8</v>
      </c>
      <c r="D1174" s="99">
        <v>10499.16</v>
      </c>
      <c r="E1174" s="99">
        <v>789.418</v>
      </c>
      <c r="F1174" s="99">
        <v>552.593</v>
      </c>
      <c r="G1174" s="99">
        <v>0</v>
      </c>
      <c r="H1174" s="99">
        <v>0</v>
      </c>
      <c r="I1174" s="99">
        <v>15788.217999999999</v>
      </c>
      <c r="J1174" s="99">
        <v>11051.753</v>
      </c>
      <c r="K1174" s="99">
        <v>552.593</v>
      </c>
      <c r="L1174" s="204" t="s">
        <v>233</v>
      </c>
    </row>
    <row r="1175" spans="1:12" ht="63.75">
      <c r="A1175" s="97" t="s">
        <v>806</v>
      </c>
      <c r="B1175" s="72" t="s">
        <v>807</v>
      </c>
      <c r="C1175" s="99">
        <v>23000</v>
      </c>
      <c r="D1175" s="99">
        <v>11500</v>
      </c>
      <c r="E1175" s="99">
        <v>1813.492</v>
      </c>
      <c r="F1175" s="99">
        <v>0</v>
      </c>
      <c r="G1175" s="99">
        <v>0</v>
      </c>
      <c r="H1175" s="99">
        <v>0</v>
      </c>
      <c r="I1175" s="99">
        <v>24813.492</v>
      </c>
      <c r="J1175" s="99">
        <v>11500</v>
      </c>
      <c r="K1175" s="99">
        <v>0</v>
      </c>
      <c r="L1175" s="204" t="s">
        <v>210</v>
      </c>
    </row>
    <row r="1176" spans="1:12" ht="51">
      <c r="A1176" s="97" t="s">
        <v>808</v>
      </c>
      <c r="B1176" s="72" t="s">
        <v>809</v>
      </c>
      <c r="C1176" s="99">
        <v>32800</v>
      </c>
      <c r="D1176" s="99">
        <v>16400</v>
      </c>
      <c r="E1176" s="99">
        <v>2744.072</v>
      </c>
      <c r="F1176" s="99">
        <v>0</v>
      </c>
      <c r="G1176" s="99">
        <v>0</v>
      </c>
      <c r="H1176" s="99">
        <v>0</v>
      </c>
      <c r="I1176" s="99">
        <v>35544.072</v>
      </c>
      <c r="J1176" s="99">
        <v>16400</v>
      </c>
      <c r="K1176" s="99">
        <v>0</v>
      </c>
      <c r="L1176" s="204" t="s">
        <v>210</v>
      </c>
    </row>
    <row r="1177" spans="1:12" ht="38.25">
      <c r="A1177" s="97" t="s">
        <v>810</v>
      </c>
      <c r="B1177" s="72" t="s">
        <v>811</v>
      </c>
      <c r="C1177" s="99">
        <v>10020</v>
      </c>
      <c r="D1177" s="99">
        <v>5010</v>
      </c>
      <c r="E1177" s="99">
        <v>527.368</v>
      </c>
      <c r="F1177" s="99">
        <v>0</v>
      </c>
      <c r="G1177" s="99">
        <v>0</v>
      </c>
      <c r="H1177" s="99">
        <v>0</v>
      </c>
      <c r="I1177" s="99">
        <v>10547.368</v>
      </c>
      <c r="J1177" s="99">
        <v>5010</v>
      </c>
      <c r="K1177" s="99">
        <v>0</v>
      </c>
      <c r="L1177" s="204" t="s">
        <v>210</v>
      </c>
    </row>
    <row r="1178" spans="1:12" ht="38.25">
      <c r="A1178" s="97" t="s">
        <v>812</v>
      </c>
      <c r="B1178" s="72" t="s">
        <v>813</v>
      </c>
      <c r="C1178" s="99">
        <v>15000</v>
      </c>
      <c r="D1178" s="99">
        <v>7500</v>
      </c>
      <c r="E1178" s="99">
        <v>922.566</v>
      </c>
      <c r="F1178" s="99">
        <v>0</v>
      </c>
      <c r="G1178" s="99">
        <v>0</v>
      </c>
      <c r="H1178" s="99">
        <v>0</v>
      </c>
      <c r="I1178" s="99">
        <v>15922.566</v>
      </c>
      <c r="J1178" s="99">
        <v>7500</v>
      </c>
      <c r="K1178" s="99">
        <v>0</v>
      </c>
      <c r="L1178" s="204" t="s">
        <v>210</v>
      </c>
    </row>
    <row r="1179" spans="1:12" ht="51">
      <c r="A1179" s="97" t="s">
        <v>814</v>
      </c>
      <c r="B1179" s="72" t="s">
        <v>0</v>
      </c>
      <c r="C1179" s="99">
        <v>10000</v>
      </c>
      <c r="D1179" s="99">
        <v>5000</v>
      </c>
      <c r="E1179" s="99">
        <v>585.675</v>
      </c>
      <c r="F1179" s="99">
        <v>0</v>
      </c>
      <c r="G1179" s="99">
        <v>0</v>
      </c>
      <c r="H1179" s="99">
        <v>0</v>
      </c>
      <c r="I1179" s="99">
        <v>10585.675</v>
      </c>
      <c r="J1179" s="99">
        <v>5000</v>
      </c>
      <c r="K1179" s="99">
        <v>0</v>
      </c>
      <c r="L1179" s="204" t="s">
        <v>210</v>
      </c>
    </row>
    <row r="1180" spans="1:12" ht="63.75">
      <c r="A1180" s="97" t="s">
        <v>1</v>
      </c>
      <c r="B1180" s="72" t="s">
        <v>2</v>
      </c>
      <c r="C1180" s="99">
        <v>50000</v>
      </c>
      <c r="D1180" s="99">
        <v>25000</v>
      </c>
      <c r="E1180" s="99">
        <v>2828.111</v>
      </c>
      <c r="F1180" s="99">
        <v>0</v>
      </c>
      <c r="G1180" s="99">
        <v>0</v>
      </c>
      <c r="H1180" s="99">
        <v>0</v>
      </c>
      <c r="I1180" s="99">
        <v>52828.111</v>
      </c>
      <c r="J1180" s="99">
        <v>25000</v>
      </c>
      <c r="K1180" s="99">
        <v>0</v>
      </c>
      <c r="L1180" s="204" t="s">
        <v>210</v>
      </c>
    </row>
    <row r="1181" spans="1:12" ht="63.75">
      <c r="A1181" s="97" t="s">
        <v>3</v>
      </c>
      <c r="B1181" s="72" t="s">
        <v>4</v>
      </c>
      <c r="C1181" s="99">
        <v>40000</v>
      </c>
      <c r="D1181" s="99">
        <v>20000</v>
      </c>
      <c r="E1181" s="99">
        <v>2505.34</v>
      </c>
      <c r="F1181" s="99">
        <v>0</v>
      </c>
      <c r="G1181" s="99">
        <v>0</v>
      </c>
      <c r="H1181" s="99">
        <v>0</v>
      </c>
      <c r="I1181" s="99">
        <v>42505.34</v>
      </c>
      <c r="J1181" s="99">
        <v>20000</v>
      </c>
      <c r="K1181" s="99">
        <v>0</v>
      </c>
      <c r="L1181" s="204" t="s">
        <v>210</v>
      </c>
    </row>
    <row r="1182" spans="1:12" ht="89.25">
      <c r="A1182" s="97" t="s">
        <v>5</v>
      </c>
      <c r="B1182" s="72" t="s">
        <v>6</v>
      </c>
      <c r="C1182" s="99">
        <v>50000</v>
      </c>
      <c r="D1182" s="99">
        <v>25000</v>
      </c>
      <c r="E1182" s="99">
        <v>3283.926</v>
      </c>
      <c r="F1182" s="99">
        <v>0</v>
      </c>
      <c r="G1182" s="99">
        <v>0</v>
      </c>
      <c r="H1182" s="99">
        <v>0</v>
      </c>
      <c r="I1182" s="99">
        <v>53283.926</v>
      </c>
      <c r="J1182" s="99">
        <v>25000</v>
      </c>
      <c r="K1182" s="99">
        <v>0</v>
      </c>
      <c r="L1182" s="204" t="s">
        <v>210</v>
      </c>
    </row>
    <row r="1183" spans="1:12" ht="15">
      <c r="A1183" s="97"/>
      <c r="B1183" s="72" t="s">
        <v>636</v>
      </c>
      <c r="C1183" s="99">
        <v>506053</v>
      </c>
      <c r="D1183" s="99">
        <v>139815.9</v>
      </c>
      <c r="E1183" s="99">
        <v>496089.1290000001</v>
      </c>
      <c r="F1183" s="99">
        <v>1281.3329999999999</v>
      </c>
      <c r="G1183" s="99">
        <v>0</v>
      </c>
      <c r="H1183" s="99">
        <v>0</v>
      </c>
      <c r="I1183" s="99">
        <v>1002142.1290000002</v>
      </c>
      <c r="J1183" s="99">
        <v>141097.23299999998</v>
      </c>
      <c r="K1183" s="99">
        <v>1281</v>
      </c>
      <c r="L1183" s="204" t="s">
        <v>427</v>
      </c>
    </row>
    <row r="1184" spans="1:12" ht="51">
      <c r="A1184" s="97" t="s">
        <v>7</v>
      </c>
      <c r="B1184" s="72" t="s">
        <v>8</v>
      </c>
      <c r="C1184" s="99">
        <v>12400</v>
      </c>
      <c r="D1184" s="99">
        <v>3720</v>
      </c>
      <c r="E1184" s="99">
        <v>11502.63</v>
      </c>
      <c r="F1184" s="99">
        <v>20.125</v>
      </c>
      <c r="G1184" s="99">
        <v>0</v>
      </c>
      <c r="H1184" s="99">
        <v>0</v>
      </c>
      <c r="I1184" s="99">
        <v>23902.629999999997</v>
      </c>
      <c r="J1184" s="99">
        <v>3740.125</v>
      </c>
      <c r="K1184" s="99">
        <v>20</v>
      </c>
      <c r="L1184" s="204" t="s">
        <v>427</v>
      </c>
    </row>
    <row r="1185" spans="1:12" ht="51">
      <c r="A1185" s="97" t="s">
        <v>9</v>
      </c>
      <c r="B1185" s="72" t="s">
        <v>10</v>
      </c>
      <c r="C1185" s="99">
        <v>10713</v>
      </c>
      <c r="D1185" s="99">
        <v>3213.9</v>
      </c>
      <c r="E1185" s="99">
        <v>7006.2</v>
      </c>
      <c r="F1185" s="99">
        <v>20.205</v>
      </c>
      <c r="G1185" s="99">
        <v>0</v>
      </c>
      <c r="H1185" s="99">
        <v>0</v>
      </c>
      <c r="I1185" s="99">
        <v>17719.2</v>
      </c>
      <c r="J1185" s="99">
        <v>3234.105</v>
      </c>
      <c r="K1185" s="99">
        <v>20</v>
      </c>
      <c r="L1185" s="204" t="s">
        <v>427</v>
      </c>
    </row>
    <row r="1186" spans="1:12" ht="51">
      <c r="A1186" s="97" t="s">
        <v>11</v>
      </c>
      <c r="B1186" s="72" t="s">
        <v>12</v>
      </c>
      <c r="C1186" s="99">
        <v>34110</v>
      </c>
      <c r="D1186" s="99">
        <v>10233</v>
      </c>
      <c r="E1186" s="99">
        <v>23320.42</v>
      </c>
      <c r="F1186" s="99">
        <v>43.118</v>
      </c>
      <c r="G1186" s="99">
        <v>0</v>
      </c>
      <c r="H1186" s="99">
        <v>0</v>
      </c>
      <c r="I1186" s="99">
        <v>57430.42</v>
      </c>
      <c r="J1186" s="99">
        <v>10276.118</v>
      </c>
      <c r="K1186" s="99">
        <v>43</v>
      </c>
      <c r="L1186" s="204" t="s">
        <v>427</v>
      </c>
    </row>
    <row r="1187" spans="1:12" ht="38.25">
      <c r="A1187" s="97" t="s">
        <v>13</v>
      </c>
      <c r="B1187" s="72" t="s">
        <v>14</v>
      </c>
      <c r="C1187" s="99">
        <v>19400</v>
      </c>
      <c r="D1187" s="99">
        <v>5820</v>
      </c>
      <c r="E1187" s="99">
        <v>14652.297</v>
      </c>
      <c r="F1187" s="99">
        <v>454.445</v>
      </c>
      <c r="G1187" s="99">
        <v>0</v>
      </c>
      <c r="H1187" s="99">
        <v>0</v>
      </c>
      <c r="I1187" s="99">
        <v>34052.297</v>
      </c>
      <c r="J1187" s="99">
        <v>6274.445</v>
      </c>
      <c r="K1187" s="99">
        <v>454</v>
      </c>
      <c r="L1187" s="204" t="s">
        <v>269</v>
      </c>
    </row>
    <row r="1188" spans="1:12" ht="38.25">
      <c r="A1188" s="97" t="s">
        <v>15</v>
      </c>
      <c r="B1188" s="72" t="s">
        <v>16</v>
      </c>
      <c r="C1188" s="99">
        <v>46100</v>
      </c>
      <c r="D1188" s="99">
        <v>13830</v>
      </c>
      <c r="E1188" s="99">
        <v>28470.8</v>
      </c>
      <c r="F1188" s="99">
        <v>32.681</v>
      </c>
      <c r="G1188" s="99">
        <v>0</v>
      </c>
      <c r="H1188" s="99">
        <v>0</v>
      </c>
      <c r="I1188" s="99">
        <v>74570.8</v>
      </c>
      <c r="J1188" s="99">
        <v>13862.681</v>
      </c>
      <c r="K1188" s="99">
        <v>33</v>
      </c>
      <c r="L1188" s="204" t="s">
        <v>210</v>
      </c>
    </row>
    <row r="1189" spans="1:12" ht="38.25">
      <c r="A1189" s="97" t="s">
        <v>17</v>
      </c>
      <c r="B1189" s="72" t="s">
        <v>18</v>
      </c>
      <c r="C1189" s="99">
        <v>46110</v>
      </c>
      <c r="D1189" s="99">
        <v>13833</v>
      </c>
      <c r="E1189" s="99">
        <v>32717.91</v>
      </c>
      <c r="F1189" s="99">
        <v>89.643</v>
      </c>
      <c r="G1189" s="99">
        <v>0</v>
      </c>
      <c r="H1189" s="99">
        <v>0</v>
      </c>
      <c r="I1189" s="99">
        <v>78827.91</v>
      </c>
      <c r="J1189" s="99">
        <v>13922.643</v>
      </c>
      <c r="K1189" s="99">
        <v>89</v>
      </c>
      <c r="L1189" s="204" t="s">
        <v>427</v>
      </c>
    </row>
    <row r="1190" spans="1:12" ht="25.5">
      <c r="A1190" s="97" t="s">
        <v>19</v>
      </c>
      <c r="B1190" s="72" t="s">
        <v>20</v>
      </c>
      <c r="C1190" s="99">
        <v>14800</v>
      </c>
      <c r="D1190" s="99">
        <v>4440</v>
      </c>
      <c r="E1190" s="99">
        <v>18949.862</v>
      </c>
      <c r="F1190" s="99">
        <v>57.958</v>
      </c>
      <c r="G1190" s="99">
        <v>0</v>
      </c>
      <c r="H1190" s="99">
        <v>0</v>
      </c>
      <c r="I1190" s="99">
        <v>33749.862</v>
      </c>
      <c r="J1190" s="99">
        <v>4497.958</v>
      </c>
      <c r="K1190" s="99">
        <v>58</v>
      </c>
      <c r="L1190" s="204" t="s">
        <v>431</v>
      </c>
    </row>
    <row r="1191" spans="1:12" ht="38.25">
      <c r="A1191" s="97" t="s">
        <v>21</v>
      </c>
      <c r="B1191" s="72" t="s">
        <v>22</v>
      </c>
      <c r="C1191" s="99">
        <v>20930</v>
      </c>
      <c r="D1191" s="99">
        <v>6279</v>
      </c>
      <c r="E1191" s="99">
        <v>27160.24</v>
      </c>
      <c r="F1191" s="99">
        <v>27.914</v>
      </c>
      <c r="G1191" s="99">
        <v>0</v>
      </c>
      <c r="H1191" s="99">
        <v>0</v>
      </c>
      <c r="I1191" s="99">
        <v>48090.240000000005</v>
      </c>
      <c r="J1191" s="99">
        <v>6306.914</v>
      </c>
      <c r="K1191" s="99">
        <v>28</v>
      </c>
      <c r="L1191" s="204" t="s">
        <v>427</v>
      </c>
    </row>
    <row r="1192" spans="1:12" ht="25.5">
      <c r="A1192" s="97" t="s">
        <v>23</v>
      </c>
      <c r="B1192" s="72" t="s">
        <v>24</v>
      </c>
      <c r="C1192" s="99">
        <v>47600</v>
      </c>
      <c r="D1192" s="99">
        <v>14280</v>
      </c>
      <c r="E1192" s="99">
        <v>42875.978</v>
      </c>
      <c r="F1192" s="99">
        <v>88.644</v>
      </c>
      <c r="G1192" s="99">
        <v>0</v>
      </c>
      <c r="H1192" s="99">
        <v>0</v>
      </c>
      <c r="I1192" s="99">
        <v>90475.978</v>
      </c>
      <c r="J1192" s="99">
        <v>14368.644</v>
      </c>
      <c r="K1192" s="99">
        <v>89</v>
      </c>
      <c r="L1192" s="204" t="s">
        <v>427</v>
      </c>
    </row>
    <row r="1193" spans="1:12" ht="38.25">
      <c r="A1193" s="97" t="s">
        <v>25</v>
      </c>
      <c r="B1193" s="72" t="s">
        <v>26</v>
      </c>
      <c r="C1193" s="99">
        <v>23000</v>
      </c>
      <c r="D1193" s="99">
        <v>6900</v>
      </c>
      <c r="E1193" s="99">
        <v>12124.018</v>
      </c>
      <c r="F1193" s="99">
        <v>33.232</v>
      </c>
      <c r="G1193" s="99">
        <v>0</v>
      </c>
      <c r="H1193" s="99">
        <v>0</v>
      </c>
      <c r="I1193" s="99">
        <v>35124.018</v>
      </c>
      <c r="J1193" s="99">
        <v>6933.232</v>
      </c>
      <c r="K1193" s="99">
        <v>33</v>
      </c>
      <c r="L1193" s="204" t="s">
        <v>427</v>
      </c>
    </row>
    <row r="1194" spans="1:12" ht="38.25">
      <c r="A1194" s="97" t="s">
        <v>27</v>
      </c>
      <c r="B1194" s="72" t="s">
        <v>28</v>
      </c>
      <c r="C1194" s="99">
        <v>8280</v>
      </c>
      <c r="D1194" s="99">
        <v>2484</v>
      </c>
      <c r="E1194" s="99">
        <v>7136.015</v>
      </c>
      <c r="F1194" s="99">
        <v>17.021</v>
      </c>
      <c r="G1194" s="99">
        <v>0</v>
      </c>
      <c r="H1194" s="99">
        <v>0</v>
      </c>
      <c r="I1194" s="99">
        <v>15416.015</v>
      </c>
      <c r="J1194" s="99">
        <v>2501.021</v>
      </c>
      <c r="K1194" s="99">
        <v>17</v>
      </c>
      <c r="L1194" s="204" t="s">
        <v>427</v>
      </c>
    </row>
    <row r="1195" spans="1:12" ht="38.25">
      <c r="A1195" s="97" t="s">
        <v>29</v>
      </c>
      <c r="B1195" s="72" t="s">
        <v>30</v>
      </c>
      <c r="C1195" s="99">
        <v>40000</v>
      </c>
      <c r="D1195" s="99">
        <v>0</v>
      </c>
      <c r="E1195" s="99">
        <v>51843.886</v>
      </c>
      <c r="F1195" s="99">
        <v>48.909</v>
      </c>
      <c r="G1195" s="99">
        <v>0</v>
      </c>
      <c r="H1195" s="99">
        <v>0</v>
      </c>
      <c r="I1195" s="99">
        <v>91843.886</v>
      </c>
      <c r="J1195" s="99">
        <v>48.909</v>
      </c>
      <c r="K1195" s="99">
        <v>49</v>
      </c>
      <c r="L1195" s="204" t="s">
        <v>427</v>
      </c>
    </row>
    <row r="1196" spans="1:12" ht="38.25">
      <c r="A1196" s="97" t="s">
        <v>31</v>
      </c>
      <c r="B1196" s="72" t="s">
        <v>32</v>
      </c>
      <c r="C1196" s="99">
        <v>16720</v>
      </c>
      <c r="D1196" s="99">
        <v>5016</v>
      </c>
      <c r="E1196" s="99">
        <v>28834.91</v>
      </c>
      <c r="F1196" s="99">
        <v>82.288</v>
      </c>
      <c r="G1196" s="99">
        <v>0</v>
      </c>
      <c r="H1196" s="99">
        <v>0</v>
      </c>
      <c r="I1196" s="99">
        <v>45554.91</v>
      </c>
      <c r="J1196" s="99">
        <v>5098.288</v>
      </c>
      <c r="K1196" s="99">
        <v>82</v>
      </c>
      <c r="L1196" s="204" t="s">
        <v>431</v>
      </c>
    </row>
    <row r="1197" spans="1:12" ht="25.5">
      <c r="A1197" s="97" t="s">
        <v>33</v>
      </c>
      <c r="B1197" s="72" t="s">
        <v>34</v>
      </c>
      <c r="C1197" s="99">
        <v>21550</v>
      </c>
      <c r="D1197" s="99">
        <v>6465</v>
      </c>
      <c r="E1197" s="99">
        <v>29628.228</v>
      </c>
      <c r="F1197" s="99">
        <v>39.089</v>
      </c>
      <c r="G1197" s="99">
        <v>0</v>
      </c>
      <c r="H1197" s="99">
        <v>0</v>
      </c>
      <c r="I1197" s="99">
        <v>51178.228</v>
      </c>
      <c r="J1197" s="99">
        <v>6504.089</v>
      </c>
      <c r="K1197" s="99">
        <v>39</v>
      </c>
      <c r="L1197" s="204" t="s">
        <v>427</v>
      </c>
    </row>
    <row r="1198" spans="1:12" ht="38.25">
      <c r="A1198" s="97" t="s">
        <v>35</v>
      </c>
      <c r="B1198" s="72" t="s">
        <v>36</v>
      </c>
      <c r="C1198" s="99">
        <v>39000</v>
      </c>
      <c r="D1198" s="99">
        <v>11700</v>
      </c>
      <c r="E1198" s="99">
        <v>39734.71</v>
      </c>
      <c r="F1198" s="99">
        <v>40.103</v>
      </c>
      <c r="G1198" s="99">
        <v>0</v>
      </c>
      <c r="H1198" s="99">
        <v>0</v>
      </c>
      <c r="I1198" s="99">
        <v>78734.70999999999</v>
      </c>
      <c r="J1198" s="99">
        <v>11740.103</v>
      </c>
      <c r="K1198" s="99">
        <v>40</v>
      </c>
      <c r="L1198" s="204" t="s">
        <v>427</v>
      </c>
    </row>
    <row r="1199" spans="1:12" ht="38.25">
      <c r="A1199" s="97" t="s">
        <v>37</v>
      </c>
      <c r="B1199" s="72" t="s">
        <v>38</v>
      </c>
      <c r="C1199" s="99">
        <v>21600</v>
      </c>
      <c r="D1199" s="99">
        <v>6480</v>
      </c>
      <c r="E1199" s="99">
        <v>35484.101</v>
      </c>
      <c r="F1199" s="99">
        <v>44.654</v>
      </c>
      <c r="G1199" s="99">
        <v>0</v>
      </c>
      <c r="H1199" s="99">
        <v>0</v>
      </c>
      <c r="I1199" s="99">
        <v>57084.101</v>
      </c>
      <c r="J1199" s="99">
        <v>6524.654</v>
      </c>
      <c r="K1199" s="99">
        <v>45</v>
      </c>
      <c r="L1199" s="204" t="s">
        <v>427</v>
      </c>
    </row>
    <row r="1200" spans="1:12" ht="38.25">
      <c r="A1200" s="97" t="s">
        <v>39</v>
      </c>
      <c r="B1200" s="72" t="s">
        <v>40</v>
      </c>
      <c r="C1200" s="99">
        <v>22200</v>
      </c>
      <c r="D1200" s="99">
        <v>6660</v>
      </c>
      <c r="E1200" s="99">
        <v>36975.729</v>
      </c>
      <c r="F1200" s="99">
        <v>54.995</v>
      </c>
      <c r="G1200" s="99">
        <v>0</v>
      </c>
      <c r="H1200" s="99">
        <v>0</v>
      </c>
      <c r="I1200" s="99">
        <v>59175.729</v>
      </c>
      <c r="J1200" s="99">
        <v>6714.995</v>
      </c>
      <c r="K1200" s="99">
        <v>55</v>
      </c>
      <c r="L1200" s="204" t="s">
        <v>427</v>
      </c>
    </row>
    <row r="1201" spans="1:12" ht="38.25">
      <c r="A1201" s="97" t="s">
        <v>41</v>
      </c>
      <c r="B1201" s="72" t="s">
        <v>42</v>
      </c>
      <c r="C1201" s="99">
        <v>30100</v>
      </c>
      <c r="D1201" s="99">
        <v>9030</v>
      </c>
      <c r="E1201" s="99">
        <v>18356.792</v>
      </c>
      <c r="F1201" s="99">
        <v>44.693</v>
      </c>
      <c r="G1201" s="99">
        <v>0</v>
      </c>
      <c r="H1201" s="99">
        <v>0</v>
      </c>
      <c r="I1201" s="99">
        <v>48456.792</v>
      </c>
      <c r="J1201" s="99">
        <v>9074.693</v>
      </c>
      <c r="K1201" s="99">
        <v>45</v>
      </c>
      <c r="L1201" s="204" t="s">
        <v>427</v>
      </c>
    </row>
    <row r="1202" spans="1:12" ht="38.25">
      <c r="A1202" s="97" t="s">
        <v>43</v>
      </c>
      <c r="B1202" s="72" t="s">
        <v>44</v>
      </c>
      <c r="C1202" s="99">
        <v>31440</v>
      </c>
      <c r="D1202" s="99">
        <v>9432</v>
      </c>
      <c r="E1202" s="99">
        <v>29314.403</v>
      </c>
      <c r="F1202" s="99">
        <v>41.616</v>
      </c>
      <c r="G1202" s="99">
        <v>0</v>
      </c>
      <c r="H1202" s="99">
        <v>0</v>
      </c>
      <c r="I1202" s="99">
        <v>60754.403</v>
      </c>
      <c r="J1202" s="99">
        <v>9473.616</v>
      </c>
      <c r="K1202" s="99">
        <v>42</v>
      </c>
      <c r="L1202" s="204" t="s">
        <v>427</v>
      </c>
    </row>
    <row r="1203" spans="1:12" ht="15">
      <c r="A1203" s="97"/>
      <c r="B1203" s="72" t="s">
        <v>45</v>
      </c>
      <c r="C1203" s="99">
        <v>609152.9700000001</v>
      </c>
      <c r="D1203" s="99">
        <v>609152.9700000001</v>
      </c>
      <c r="E1203" s="99">
        <v>188973.741</v>
      </c>
      <c r="F1203" s="99">
        <v>1448.7096000000001</v>
      </c>
      <c r="G1203" s="99">
        <v>0</v>
      </c>
      <c r="H1203" s="99">
        <v>0</v>
      </c>
      <c r="I1203" s="99">
        <v>798126.7109999999</v>
      </c>
      <c r="J1203" s="99">
        <v>610601.6796</v>
      </c>
      <c r="K1203" s="99">
        <v>75942</v>
      </c>
      <c r="L1203" s="204" t="s">
        <v>432</v>
      </c>
    </row>
    <row r="1204" spans="1:12" ht="63.75">
      <c r="A1204" s="97" t="s">
        <v>46</v>
      </c>
      <c r="B1204" s="72" t="s">
        <v>47</v>
      </c>
      <c r="C1204" s="99">
        <v>12680</v>
      </c>
      <c r="D1204" s="99">
        <v>12680</v>
      </c>
      <c r="E1204" s="99">
        <v>3312.589</v>
      </c>
      <c r="F1204" s="99">
        <v>0</v>
      </c>
      <c r="G1204" s="99">
        <v>0</v>
      </c>
      <c r="H1204" s="99">
        <v>0</v>
      </c>
      <c r="I1204" s="99">
        <v>15992.589</v>
      </c>
      <c r="J1204" s="99">
        <v>12680</v>
      </c>
      <c r="K1204" s="99">
        <v>3921</v>
      </c>
      <c r="L1204" s="204" t="s">
        <v>352</v>
      </c>
    </row>
    <row r="1205" spans="1:12" ht="63.75">
      <c r="A1205" s="97" t="s">
        <v>48</v>
      </c>
      <c r="B1205" s="72" t="s">
        <v>49</v>
      </c>
      <c r="C1205" s="99">
        <v>18890</v>
      </c>
      <c r="D1205" s="99">
        <v>18890</v>
      </c>
      <c r="E1205" s="99">
        <v>1397.958</v>
      </c>
      <c r="F1205" s="99">
        <v>0</v>
      </c>
      <c r="G1205" s="99">
        <v>0</v>
      </c>
      <c r="H1205" s="99">
        <v>0</v>
      </c>
      <c r="I1205" s="99">
        <v>20287.958</v>
      </c>
      <c r="J1205" s="99">
        <v>18890</v>
      </c>
      <c r="K1205" s="99">
        <v>0</v>
      </c>
      <c r="L1205" s="204" t="s">
        <v>210</v>
      </c>
    </row>
    <row r="1206" spans="1:12" ht="51">
      <c r="A1206" s="97" t="s">
        <v>50</v>
      </c>
      <c r="B1206" s="72" t="s">
        <v>51</v>
      </c>
      <c r="C1206" s="99">
        <v>33960</v>
      </c>
      <c r="D1206" s="99">
        <v>33960</v>
      </c>
      <c r="E1206" s="99">
        <v>22536.665</v>
      </c>
      <c r="F1206" s="99">
        <v>0</v>
      </c>
      <c r="G1206" s="99">
        <v>0</v>
      </c>
      <c r="H1206" s="99">
        <v>0</v>
      </c>
      <c r="I1206" s="99">
        <v>56496.665</v>
      </c>
      <c r="J1206" s="99">
        <v>33960</v>
      </c>
      <c r="K1206" s="99">
        <v>4520</v>
      </c>
      <c r="L1206" s="204" t="s">
        <v>203</v>
      </c>
    </row>
    <row r="1207" spans="1:12" ht="63.75">
      <c r="A1207" s="97" t="s">
        <v>52</v>
      </c>
      <c r="B1207" s="72" t="s">
        <v>53</v>
      </c>
      <c r="C1207" s="99">
        <v>45969.4</v>
      </c>
      <c r="D1207" s="99">
        <v>45969.4</v>
      </c>
      <c r="E1207" s="99">
        <v>2419.473</v>
      </c>
      <c r="F1207" s="99">
        <v>0</v>
      </c>
      <c r="G1207" s="99">
        <v>0</v>
      </c>
      <c r="H1207" s="99">
        <v>0</v>
      </c>
      <c r="I1207" s="99">
        <v>48388.873</v>
      </c>
      <c r="J1207" s="99">
        <v>45969.4</v>
      </c>
      <c r="K1207" s="99">
        <v>2221</v>
      </c>
      <c r="L1207" s="204" t="s">
        <v>433</v>
      </c>
    </row>
    <row r="1208" spans="1:12" ht="51">
      <c r="A1208" s="97" t="s">
        <v>54</v>
      </c>
      <c r="B1208" s="72" t="s">
        <v>55</v>
      </c>
      <c r="C1208" s="99">
        <v>4340</v>
      </c>
      <c r="D1208" s="99">
        <v>4340</v>
      </c>
      <c r="E1208" s="99">
        <v>3718.476</v>
      </c>
      <c r="F1208" s="99">
        <v>0</v>
      </c>
      <c r="G1208" s="99">
        <v>0</v>
      </c>
      <c r="H1208" s="99">
        <v>0</v>
      </c>
      <c r="I1208" s="99">
        <v>8058.476000000001</v>
      </c>
      <c r="J1208" s="99">
        <v>4340</v>
      </c>
      <c r="K1208" s="99">
        <v>1541</v>
      </c>
      <c r="L1208" s="204" t="s">
        <v>357</v>
      </c>
    </row>
    <row r="1209" spans="1:12" ht="76.5">
      <c r="A1209" s="97" t="s">
        <v>56</v>
      </c>
      <c r="B1209" s="72" t="s">
        <v>57</v>
      </c>
      <c r="C1209" s="99">
        <v>37225</v>
      </c>
      <c r="D1209" s="99">
        <v>37225</v>
      </c>
      <c r="E1209" s="99">
        <v>19594.156</v>
      </c>
      <c r="F1209" s="99">
        <v>0</v>
      </c>
      <c r="G1209" s="99">
        <v>0</v>
      </c>
      <c r="H1209" s="99">
        <v>0</v>
      </c>
      <c r="I1209" s="99">
        <v>56819.156</v>
      </c>
      <c r="J1209" s="99">
        <v>37225</v>
      </c>
      <c r="K1209" s="99">
        <v>18069</v>
      </c>
      <c r="L1209" s="204" t="s">
        <v>434</v>
      </c>
    </row>
    <row r="1210" spans="1:12" ht="63.75">
      <c r="A1210" s="97" t="s">
        <v>58</v>
      </c>
      <c r="B1210" s="72" t="s">
        <v>59</v>
      </c>
      <c r="C1210" s="99">
        <v>32000</v>
      </c>
      <c r="D1210" s="99">
        <v>32000</v>
      </c>
      <c r="E1210" s="99">
        <v>4786.346</v>
      </c>
      <c r="F1210" s="99">
        <v>441.86752</v>
      </c>
      <c r="G1210" s="99">
        <v>0</v>
      </c>
      <c r="H1210" s="99">
        <v>0</v>
      </c>
      <c r="I1210" s="99">
        <v>36786.346</v>
      </c>
      <c r="J1210" s="99">
        <v>32441.86752</v>
      </c>
      <c r="K1210" s="99">
        <v>5017</v>
      </c>
      <c r="L1210" s="204" t="s">
        <v>435</v>
      </c>
    </row>
    <row r="1211" spans="1:12" ht="76.5">
      <c r="A1211" s="97" t="s">
        <v>60</v>
      </c>
      <c r="B1211" s="72" t="s">
        <v>61</v>
      </c>
      <c r="C1211" s="99">
        <v>16078.01</v>
      </c>
      <c r="D1211" s="99">
        <v>16078.01</v>
      </c>
      <c r="E1211" s="99">
        <v>846.221</v>
      </c>
      <c r="F1211" s="99">
        <v>0</v>
      </c>
      <c r="G1211" s="99">
        <v>0</v>
      </c>
      <c r="H1211" s="99">
        <v>0</v>
      </c>
      <c r="I1211" s="99">
        <v>16924.231</v>
      </c>
      <c r="J1211" s="99">
        <v>16078.01</v>
      </c>
      <c r="K1211" s="99">
        <v>1531</v>
      </c>
      <c r="L1211" s="204" t="s">
        <v>436</v>
      </c>
    </row>
    <row r="1212" spans="1:12" ht="76.5">
      <c r="A1212" s="97" t="s">
        <v>62</v>
      </c>
      <c r="B1212" s="72" t="s">
        <v>63</v>
      </c>
      <c r="C1212" s="99">
        <v>24630</v>
      </c>
      <c r="D1212" s="99">
        <v>24630</v>
      </c>
      <c r="E1212" s="99">
        <v>6721.605</v>
      </c>
      <c r="F1212" s="99">
        <v>0</v>
      </c>
      <c r="G1212" s="99">
        <v>0</v>
      </c>
      <c r="H1212" s="99">
        <v>0</v>
      </c>
      <c r="I1212" s="99">
        <v>31351.605</v>
      </c>
      <c r="J1212" s="99">
        <v>24630</v>
      </c>
      <c r="K1212" s="99">
        <v>0</v>
      </c>
      <c r="L1212" s="204" t="s">
        <v>210</v>
      </c>
    </row>
    <row r="1213" spans="1:12" ht="63.75">
      <c r="A1213" s="97" t="s">
        <v>64</v>
      </c>
      <c r="B1213" s="72" t="s">
        <v>65</v>
      </c>
      <c r="C1213" s="99">
        <v>33350</v>
      </c>
      <c r="D1213" s="99">
        <v>33350</v>
      </c>
      <c r="E1213" s="99">
        <v>18158.8</v>
      </c>
      <c r="F1213" s="99">
        <v>0</v>
      </c>
      <c r="G1213" s="99">
        <v>0</v>
      </c>
      <c r="H1213" s="99">
        <v>0</v>
      </c>
      <c r="I1213" s="99">
        <v>51508.8</v>
      </c>
      <c r="J1213" s="99">
        <v>33350</v>
      </c>
      <c r="K1213" s="99">
        <v>0</v>
      </c>
      <c r="L1213" s="204" t="s">
        <v>210</v>
      </c>
    </row>
    <row r="1214" spans="1:12" ht="63.75">
      <c r="A1214" s="97" t="s">
        <v>66</v>
      </c>
      <c r="B1214" s="72" t="s">
        <v>67</v>
      </c>
      <c r="C1214" s="99">
        <v>14286.17</v>
      </c>
      <c r="D1214" s="99">
        <v>14286.17</v>
      </c>
      <c r="E1214" s="99">
        <v>751.909</v>
      </c>
      <c r="F1214" s="99">
        <v>0</v>
      </c>
      <c r="G1214" s="99">
        <v>0</v>
      </c>
      <c r="H1214" s="99">
        <v>0</v>
      </c>
      <c r="I1214" s="99">
        <v>15038.079</v>
      </c>
      <c r="J1214" s="99">
        <v>14286.17</v>
      </c>
      <c r="K1214" s="99">
        <v>373</v>
      </c>
      <c r="L1214" s="204" t="s">
        <v>251</v>
      </c>
    </row>
    <row r="1215" spans="1:12" ht="63.75">
      <c r="A1215" s="97" t="s">
        <v>68</v>
      </c>
      <c r="B1215" s="72" t="s">
        <v>69</v>
      </c>
      <c r="C1215" s="99">
        <v>39800</v>
      </c>
      <c r="D1215" s="99">
        <v>39800</v>
      </c>
      <c r="E1215" s="99">
        <v>19319.551</v>
      </c>
      <c r="F1215" s="99">
        <v>0</v>
      </c>
      <c r="G1215" s="99">
        <v>0</v>
      </c>
      <c r="H1215" s="99">
        <v>0</v>
      </c>
      <c r="I1215" s="99">
        <v>59119.551</v>
      </c>
      <c r="J1215" s="99">
        <v>39800</v>
      </c>
      <c r="K1215" s="99">
        <v>0</v>
      </c>
      <c r="L1215" s="204" t="s">
        <v>210</v>
      </c>
    </row>
    <row r="1216" spans="1:12" ht="63.75">
      <c r="A1216" s="97" t="s">
        <v>70</v>
      </c>
      <c r="B1216" s="72" t="s">
        <v>71</v>
      </c>
      <c r="C1216" s="99">
        <v>20000</v>
      </c>
      <c r="D1216" s="99">
        <v>20000</v>
      </c>
      <c r="E1216" s="99">
        <v>2703.658</v>
      </c>
      <c r="F1216" s="99">
        <v>372.86702</v>
      </c>
      <c r="G1216" s="99">
        <v>0</v>
      </c>
      <c r="H1216" s="99">
        <v>0</v>
      </c>
      <c r="I1216" s="99">
        <v>22703.658</v>
      </c>
      <c r="J1216" s="99">
        <v>20372.86702</v>
      </c>
      <c r="K1216" s="99">
        <v>0</v>
      </c>
      <c r="L1216" s="204" t="s">
        <v>210</v>
      </c>
    </row>
    <row r="1217" spans="1:12" ht="63.75">
      <c r="A1217" s="97" t="s">
        <v>72</v>
      </c>
      <c r="B1217" s="72" t="s">
        <v>73</v>
      </c>
      <c r="C1217" s="99">
        <v>9730</v>
      </c>
      <c r="D1217" s="99">
        <v>9730</v>
      </c>
      <c r="E1217" s="99">
        <v>2757.475</v>
      </c>
      <c r="F1217" s="99">
        <v>0</v>
      </c>
      <c r="G1217" s="99">
        <v>0</v>
      </c>
      <c r="H1217" s="99">
        <v>0</v>
      </c>
      <c r="I1217" s="99">
        <v>12487.475</v>
      </c>
      <c r="J1217" s="99">
        <v>9730</v>
      </c>
      <c r="K1217" s="99">
        <v>2796</v>
      </c>
      <c r="L1217" s="204" t="s">
        <v>437</v>
      </c>
    </row>
    <row r="1218" spans="1:12" ht="63.75">
      <c r="A1218" s="97" t="s">
        <v>74</v>
      </c>
      <c r="B1218" s="72" t="s">
        <v>75</v>
      </c>
      <c r="C1218" s="99">
        <v>34420</v>
      </c>
      <c r="D1218" s="99">
        <v>34420</v>
      </c>
      <c r="E1218" s="99">
        <v>12701.116</v>
      </c>
      <c r="F1218" s="99">
        <v>0</v>
      </c>
      <c r="G1218" s="99">
        <v>0</v>
      </c>
      <c r="H1218" s="99">
        <v>0</v>
      </c>
      <c r="I1218" s="99">
        <v>47121.116</v>
      </c>
      <c r="J1218" s="99">
        <v>34420</v>
      </c>
      <c r="K1218" s="99">
        <v>0</v>
      </c>
      <c r="L1218" s="204" t="s">
        <v>210</v>
      </c>
    </row>
    <row r="1219" spans="1:12" ht="51">
      <c r="A1219" s="97" t="s">
        <v>76</v>
      </c>
      <c r="B1219" s="72" t="s">
        <v>77</v>
      </c>
      <c r="C1219" s="99">
        <v>12340</v>
      </c>
      <c r="D1219" s="99">
        <v>12340</v>
      </c>
      <c r="E1219" s="99">
        <v>2667.499</v>
      </c>
      <c r="F1219" s="99">
        <v>0</v>
      </c>
      <c r="G1219" s="99">
        <v>0</v>
      </c>
      <c r="H1219" s="99">
        <v>0</v>
      </c>
      <c r="I1219" s="99">
        <v>15007.499</v>
      </c>
      <c r="J1219" s="99">
        <v>12340</v>
      </c>
      <c r="K1219" s="99">
        <v>0</v>
      </c>
      <c r="L1219" s="204" t="s">
        <v>210</v>
      </c>
    </row>
    <row r="1220" spans="1:12" ht="63.75">
      <c r="A1220" s="97" t="s">
        <v>78</v>
      </c>
      <c r="B1220" s="72" t="s">
        <v>79</v>
      </c>
      <c r="C1220" s="99">
        <v>10000</v>
      </c>
      <c r="D1220" s="99">
        <v>10000</v>
      </c>
      <c r="E1220" s="99">
        <v>3296.284</v>
      </c>
      <c r="F1220" s="99">
        <v>0</v>
      </c>
      <c r="G1220" s="99">
        <v>0</v>
      </c>
      <c r="H1220" s="99">
        <v>0</v>
      </c>
      <c r="I1220" s="99">
        <v>13296.284</v>
      </c>
      <c r="J1220" s="99">
        <v>10000</v>
      </c>
      <c r="K1220" s="99">
        <v>6791</v>
      </c>
      <c r="L1220" s="204" t="s">
        <v>438</v>
      </c>
    </row>
    <row r="1221" spans="1:12" ht="63.75">
      <c r="A1221" s="97" t="s">
        <v>80</v>
      </c>
      <c r="B1221" s="72" t="s">
        <v>81</v>
      </c>
      <c r="C1221" s="99">
        <v>30000</v>
      </c>
      <c r="D1221" s="99">
        <v>30000</v>
      </c>
      <c r="E1221" s="99">
        <v>5185.258</v>
      </c>
      <c r="F1221" s="99">
        <v>414.2508</v>
      </c>
      <c r="G1221" s="99">
        <v>0</v>
      </c>
      <c r="H1221" s="99">
        <v>0</v>
      </c>
      <c r="I1221" s="99">
        <v>35185.258</v>
      </c>
      <c r="J1221" s="99">
        <v>30414.2508</v>
      </c>
      <c r="K1221" s="99">
        <v>748</v>
      </c>
      <c r="L1221" s="204" t="s">
        <v>439</v>
      </c>
    </row>
    <row r="1222" spans="1:12" ht="63.75">
      <c r="A1222" s="97" t="s">
        <v>82</v>
      </c>
      <c r="B1222" s="72" t="s">
        <v>83</v>
      </c>
      <c r="C1222" s="99">
        <v>31775</v>
      </c>
      <c r="D1222" s="99">
        <v>31775</v>
      </c>
      <c r="E1222" s="99">
        <v>2513.056</v>
      </c>
      <c r="F1222" s="99">
        <v>0</v>
      </c>
      <c r="G1222" s="99">
        <v>0</v>
      </c>
      <c r="H1222" s="99">
        <v>0</v>
      </c>
      <c r="I1222" s="99">
        <v>34288.056</v>
      </c>
      <c r="J1222" s="99">
        <v>31775</v>
      </c>
      <c r="K1222" s="99">
        <v>0</v>
      </c>
      <c r="L1222" s="204" t="s">
        <v>210</v>
      </c>
    </row>
    <row r="1223" spans="1:12" ht="63.75">
      <c r="A1223" s="97" t="s">
        <v>84</v>
      </c>
      <c r="B1223" s="72" t="s">
        <v>85</v>
      </c>
      <c r="C1223" s="99">
        <v>11000</v>
      </c>
      <c r="D1223" s="99">
        <v>11000</v>
      </c>
      <c r="E1223" s="99">
        <v>1481.658</v>
      </c>
      <c r="F1223" s="99">
        <v>219.72426</v>
      </c>
      <c r="G1223" s="99">
        <v>0</v>
      </c>
      <c r="H1223" s="99">
        <v>0</v>
      </c>
      <c r="I1223" s="99">
        <v>12481.658</v>
      </c>
      <c r="J1223" s="99">
        <v>11219.72426</v>
      </c>
      <c r="K1223" s="99">
        <v>220</v>
      </c>
      <c r="L1223" s="204" t="s">
        <v>440</v>
      </c>
    </row>
    <row r="1224" spans="1:12" ht="63.75">
      <c r="A1224" s="97" t="s">
        <v>86</v>
      </c>
      <c r="B1224" s="72" t="s">
        <v>87</v>
      </c>
      <c r="C1224" s="99">
        <v>11500</v>
      </c>
      <c r="D1224" s="99">
        <v>11500</v>
      </c>
      <c r="E1224" s="99">
        <v>4201.8</v>
      </c>
      <c r="F1224" s="99">
        <v>0</v>
      </c>
      <c r="G1224" s="99">
        <v>0</v>
      </c>
      <c r="H1224" s="99">
        <v>0</v>
      </c>
      <c r="I1224" s="99">
        <v>15701.8</v>
      </c>
      <c r="J1224" s="99">
        <v>11500</v>
      </c>
      <c r="K1224" s="99">
        <v>0</v>
      </c>
      <c r="L1224" s="204" t="s">
        <v>210</v>
      </c>
    </row>
    <row r="1225" spans="1:12" ht="51">
      <c r="A1225" s="97" t="s">
        <v>88</v>
      </c>
      <c r="B1225" s="72" t="s">
        <v>89</v>
      </c>
      <c r="C1225" s="99">
        <v>10000</v>
      </c>
      <c r="D1225" s="99">
        <v>10000</v>
      </c>
      <c r="E1225" s="99">
        <v>5332.548</v>
      </c>
      <c r="F1225" s="99">
        <v>0</v>
      </c>
      <c r="G1225" s="99">
        <v>0</v>
      </c>
      <c r="H1225" s="99">
        <v>0</v>
      </c>
      <c r="I1225" s="99">
        <v>15332.547999999999</v>
      </c>
      <c r="J1225" s="99">
        <v>10000</v>
      </c>
      <c r="K1225" s="99">
        <v>10094</v>
      </c>
      <c r="L1225" s="204" t="s">
        <v>441</v>
      </c>
    </row>
    <row r="1226" spans="1:12" ht="63.75">
      <c r="A1226" s="97" t="s">
        <v>90</v>
      </c>
      <c r="B1226" s="72" t="s">
        <v>91</v>
      </c>
      <c r="C1226" s="99">
        <v>27170</v>
      </c>
      <c r="D1226" s="99">
        <v>27170</v>
      </c>
      <c r="E1226" s="99">
        <v>2098.159</v>
      </c>
      <c r="F1226" s="99">
        <v>0</v>
      </c>
      <c r="G1226" s="99">
        <v>0</v>
      </c>
      <c r="H1226" s="99">
        <v>0</v>
      </c>
      <c r="I1226" s="99">
        <v>29268.159</v>
      </c>
      <c r="J1226" s="99">
        <v>27170</v>
      </c>
      <c r="K1226" s="99">
        <v>2191</v>
      </c>
      <c r="L1226" s="204" t="s">
        <v>442</v>
      </c>
    </row>
    <row r="1227" spans="1:12" ht="63.75">
      <c r="A1227" s="97" t="s">
        <v>92</v>
      </c>
      <c r="B1227" s="72" t="s">
        <v>93</v>
      </c>
      <c r="C1227" s="99">
        <v>31132.21</v>
      </c>
      <c r="D1227" s="99">
        <v>31132.21</v>
      </c>
      <c r="E1227" s="99">
        <v>1638.545</v>
      </c>
      <c r="F1227" s="99">
        <v>0</v>
      </c>
      <c r="G1227" s="99">
        <v>0</v>
      </c>
      <c r="H1227" s="99">
        <v>0</v>
      </c>
      <c r="I1227" s="99">
        <v>32770.755</v>
      </c>
      <c r="J1227" s="99">
        <v>31132.21</v>
      </c>
      <c r="K1227" s="99">
        <v>5243</v>
      </c>
      <c r="L1227" s="204" t="s">
        <v>214</v>
      </c>
    </row>
    <row r="1228" spans="1:12" ht="51">
      <c r="A1228" s="97" t="s">
        <v>94</v>
      </c>
      <c r="B1228" s="72" t="s">
        <v>95</v>
      </c>
      <c r="C1228" s="99">
        <v>4130</v>
      </c>
      <c r="D1228" s="99">
        <v>4130</v>
      </c>
      <c r="E1228" s="99">
        <v>963.218</v>
      </c>
      <c r="F1228" s="99">
        <v>0</v>
      </c>
      <c r="G1228" s="99">
        <v>0</v>
      </c>
      <c r="H1228" s="99">
        <v>0</v>
      </c>
      <c r="I1228" s="99">
        <v>5093.218</v>
      </c>
      <c r="J1228" s="99">
        <v>4130</v>
      </c>
      <c r="K1228" s="99">
        <v>2276</v>
      </c>
      <c r="L1228" s="204" t="s">
        <v>443</v>
      </c>
    </row>
    <row r="1229" spans="1:12" ht="76.5">
      <c r="A1229" s="97" t="s">
        <v>96</v>
      </c>
      <c r="B1229" s="72" t="s">
        <v>97</v>
      </c>
      <c r="C1229" s="99">
        <v>20000</v>
      </c>
      <c r="D1229" s="99">
        <v>20000</v>
      </c>
      <c r="E1229" s="99">
        <v>36146.178</v>
      </c>
      <c r="F1229" s="99">
        <v>0</v>
      </c>
      <c r="G1229" s="99">
        <v>0</v>
      </c>
      <c r="H1229" s="99">
        <v>0</v>
      </c>
      <c r="I1229" s="99">
        <v>56146.178</v>
      </c>
      <c r="J1229" s="99">
        <v>20000</v>
      </c>
      <c r="K1229" s="99">
        <v>2542</v>
      </c>
      <c r="L1229" s="204" t="s">
        <v>444</v>
      </c>
    </row>
    <row r="1230" spans="1:12" ht="89.25">
      <c r="A1230" s="97" t="s">
        <v>98</v>
      </c>
      <c r="B1230" s="72" t="s">
        <v>99</v>
      </c>
      <c r="C1230" s="99">
        <v>32747.18</v>
      </c>
      <c r="D1230" s="99">
        <v>32747.18</v>
      </c>
      <c r="E1230" s="99">
        <v>1723.54</v>
      </c>
      <c r="F1230" s="99">
        <v>0</v>
      </c>
      <c r="G1230" s="99">
        <v>0</v>
      </c>
      <c r="H1230" s="99">
        <v>0</v>
      </c>
      <c r="I1230" s="99">
        <v>34470.72</v>
      </c>
      <c r="J1230" s="99">
        <v>32747.18</v>
      </c>
      <c r="K1230" s="99">
        <v>5848</v>
      </c>
      <c r="L1230" s="204" t="s">
        <v>445</v>
      </c>
    </row>
    <row r="1231" spans="1:12" ht="15">
      <c r="A1231" s="97"/>
      <c r="B1231" s="72" t="s">
        <v>100</v>
      </c>
      <c r="C1231" s="99">
        <v>50130</v>
      </c>
      <c r="D1231" s="99">
        <v>0</v>
      </c>
      <c r="E1231" s="99">
        <v>117889</v>
      </c>
      <c r="F1231" s="99">
        <v>0</v>
      </c>
      <c r="G1231" s="99">
        <v>0</v>
      </c>
      <c r="H1231" s="99">
        <v>0</v>
      </c>
      <c r="I1231" s="99">
        <v>168019</v>
      </c>
      <c r="J1231" s="99">
        <v>0</v>
      </c>
      <c r="K1231" s="99">
        <v>44654</v>
      </c>
      <c r="L1231" s="204" t="s">
        <v>255</v>
      </c>
    </row>
    <row r="1232" spans="1:12" ht="51">
      <c r="A1232" s="97" t="s">
        <v>101</v>
      </c>
      <c r="B1232" s="72" t="s">
        <v>102</v>
      </c>
      <c r="C1232" s="99">
        <v>17200</v>
      </c>
      <c r="D1232" s="99">
        <v>0</v>
      </c>
      <c r="E1232" s="99">
        <v>48489.19</v>
      </c>
      <c r="F1232" s="99">
        <v>0</v>
      </c>
      <c r="G1232" s="99">
        <v>0</v>
      </c>
      <c r="H1232" s="99">
        <v>0</v>
      </c>
      <c r="I1232" s="99">
        <v>65689.19</v>
      </c>
      <c r="J1232" s="99">
        <v>0</v>
      </c>
      <c r="K1232" s="99">
        <v>5647</v>
      </c>
      <c r="L1232" s="204" t="s">
        <v>446</v>
      </c>
    </row>
    <row r="1233" spans="1:12" ht="63.75">
      <c r="A1233" s="97" t="s">
        <v>103</v>
      </c>
      <c r="B1233" s="72" t="s">
        <v>104</v>
      </c>
      <c r="C1233" s="99">
        <v>5710</v>
      </c>
      <c r="D1233" s="99">
        <v>0</v>
      </c>
      <c r="E1233" s="99">
        <v>21843.67</v>
      </c>
      <c r="F1233" s="99">
        <v>0</v>
      </c>
      <c r="G1233" s="99">
        <v>0</v>
      </c>
      <c r="H1233" s="99">
        <v>0</v>
      </c>
      <c r="I1233" s="99">
        <v>27553.67</v>
      </c>
      <c r="J1233" s="99">
        <v>0</v>
      </c>
      <c r="K1233" s="99">
        <v>14467</v>
      </c>
      <c r="L1233" s="204" t="s">
        <v>447</v>
      </c>
    </row>
    <row r="1234" spans="1:12" ht="63.75">
      <c r="A1234" s="97" t="s">
        <v>105</v>
      </c>
      <c r="B1234" s="72" t="s">
        <v>106</v>
      </c>
      <c r="C1234" s="99">
        <v>27220</v>
      </c>
      <c r="D1234" s="99">
        <v>0</v>
      </c>
      <c r="E1234" s="99">
        <v>47556.14</v>
      </c>
      <c r="F1234" s="99">
        <v>0</v>
      </c>
      <c r="G1234" s="99">
        <v>0</v>
      </c>
      <c r="H1234" s="99">
        <v>0</v>
      </c>
      <c r="I1234" s="99">
        <v>74776.14</v>
      </c>
      <c r="J1234" s="99">
        <v>0</v>
      </c>
      <c r="K1234" s="99">
        <v>24540</v>
      </c>
      <c r="L1234" s="204" t="s">
        <v>448</v>
      </c>
    </row>
    <row r="1235" spans="1:12" ht="15">
      <c r="A1235" s="97"/>
      <c r="B1235" s="72" t="s">
        <v>107</v>
      </c>
      <c r="C1235" s="99">
        <v>14430</v>
      </c>
      <c r="D1235" s="99">
        <v>2886</v>
      </c>
      <c r="E1235" s="99">
        <v>36303.2</v>
      </c>
      <c r="F1235" s="99">
        <v>0</v>
      </c>
      <c r="G1235" s="99">
        <v>0</v>
      </c>
      <c r="H1235" s="99">
        <v>0</v>
      </c>
      <c r="I1235" s="99">
        <v>50733.2</v>
      </c>
      <c r="J1235" s="99">
        <v>2886</v>
      </c>
      <c r="K1235" s="99">
        <v>0</v>
      </c>
      <c r="L1235" s="204" t="s">
        <v>210</v>
      </c>
    </row>
    <row r="1236" spans="1:12" ht="38.25">
      <c r="A1236" s="97" t="s">
        <v>108</v>
      </c>
      <c r="B1236" s="72" t="s">
        <v>109</v>
      </c>
      <c r="C1236" s="99">
        <v>14430</v>
      </c>
      <c r="D1236" s="99">
        <v>2886</v>
      </c>
      <c r="E1236" s="99">
        <v>36303.2</v>
      </c>
      <c r="F1236" s="99">
        <v>0</v>
      </c>
      <c r="G1236" s="99">
        <v>0</v>
      </c>
      <c r="H1236" s="99">
        <v>0</v>
      </c>
      <c r="I1236" s="99">
        <v>50733.2</v>
      </c>
      <c r="J1236" s="99">
        <v>2886</v>
      </c>
      <c r="K1236" s="99">
        <v>0</v>
      </c>
      <c r="L1236" s="204" t="s">
        <v>210</v>
      </c>
    </row>
    <row r="1237" spans="1:12" ht="15">
      <c r="A1237" s="97"/>
      <c r="B1237" s="72" t="s">
        <v>110</v>
      </c>
      <c r="C1237" s="99">
        <v>72150</v>
      </c>
      <c r="D1237" s="99">
        <v>24750</v>
      </c>
      <c r="E1237" s="99">
        <v>170393.15000000002</v>
      </c>
      <c r="F1237" s="99">
        <v>0</v>
      </c>
      <c r="G1237" s="99">
        <v>0</v>
      </c>
      <c r="H1237" s="99">
        <v>0</v>
      </c>
      <c r="I1237" s="99">
        <v>242543.14999999997</v>
      </c>
      <c r="J1237" s="99">
        <v>24750</v>
      </c>
      <c r="K1237" s="99">
        <v>0</v>
      </c>
      <c r="L1237" s="204" t="s">
        <v>210</v>
      </c>
    </row>
    <row r="1238" spans="1:12" ht="63.75">
      <c r="A1238" s="97" t="s">
        <v>111</v>
      </c>
      <c r="B1238" s="72" t="s">
        <v>112</v>
      </c>
      <c r="C1238" s="99">
        <v>9450</v>
      </c>
      <c r="D1238" s="99">
        <v>3150</v>
      </c>
      <c r="E1238" s="99">
        <v>68876.17</v>
      </c>
      <c r="F1238" s="99">
        <v>0</v>
      </c>
      <c r="G1238" s="99">
        <v>0</v>
      </c>
      <c r="H1238" s="99">
        <v>0</v>
      </c>
      <c r="I1238" s="99">
        <v>78326.17</v>
      </c>
      <c r="J1238" s="99">
        <v>3150</v>
      </c>
      <c r="K1238" s="99">
        <v>0</v>
      </c>
      <c r="L1238" s="204" t="s">
        <v>210</v>
      </c>
    </row>
    <row r="1239" spans="1:12" ht="51">
      <c r="A1239" s="97" t="s">
        <v>113</v>
      </c>
      <c r="B1239" s="72" t="s">
        <v>114</v>
      </c>
      <c r="C1239" s="99">
        <v>49700</v>
      </c>
      <c r="D1239" s="99">
        <v>16600</v>
      </c>
      <c r="E1239" s="99">
        <v>59650.256</v>
      </c>
      <c r="F1239" s="99">
        <v>0</v>
      </c>
      <c r="G1239" s="99">
        <v>0</v>
      </c>
      <c r="H1239" s="99">
        <v>0</v>
      </c>
      <c r="I1239" s="99">
        <v>109350.256</v>
      </c>
      <c r="J1239" s="99">
        <v>16600</v>
      </c>
      <c r="K1239" s="99">
        <v>0</v>
      </c>
      <c r="L1239" s="204" t="s">
        <v>210</v>
      </c>
    </row>
    <row r="1240" spans="1:12" ht="51">
      <c r="A1240" s="97" t="s">
        <v>115</v>
      </c>
      <c r="B1240" s="72" t="s">
        <v>116</v>
      </c>
      <c r="C1240" s="99">
        <v>13000</v>
      </c>
      <c r="D1240" s="99">
        <v>5000</v>
      </c>
      <c r="E1240" s="99">
        <v>41866.724</v>
      </c>
      <c r="F1240" s="99">
        <v>0</v>
      </c>
      <c r="G1240" s="99">
        <v>0</v>
      </c>
      <c r="H1240" s="99">
        <v>0</v>
      </c>
      <c r="I1240" s="99">
        <v>54866.724</v>
      </c>
      <c r="J1240" s="99">
        <v>5000</v>
      </c>
      <c r="K1240" s="99">
        <v>0</v>
      </c>
      <c r="L1240" s="204" t="s">
        <v>210</v>
      </c>
    </row>
    <row r="1241" spans="1:12" ht="15">
      <c r="A1241" s="97"/>
      <c r="B1241" s="72" t="s">
        <v>117</v>
      </c>
      <c r="C1241" s="99">
        <v>210362.1</v>
      </c>
      <c r="D1241" s="99">
        <v>63109</v>
      </c>
      <c r="E1241" s="99">
        <v>316050.043</v>
      </c>
      <c r="F1241" s="99">
        <v>0</v>
      </c>
      <c r="G1241" s="99">
        <v>0</v>
      </c>
      <c r="H1241" s="99">
        <v>0</v>
      </c>
      <c r="I1241" s="99">
        <v>526412.143</v>
      </c>
      <c r="J1241" s="99">
        <v>63109</v>
      </c>
      <c r="K1241" s="99">
        <v>0</v>
      </c>
      <c r="L1241" s="204" t="s">
        <v>210</v>
      </c>
    </row>
    <row r="1242" spans="1:12" ht="63.75">
      <c r="A1242" s="97" t="s">
        <v>118</v>
      </c>
      <c r="B1242" s="72" t="s">
        <v>119</v>
      </c>
      <c r="C1242" s="99">
        <v>48500</v>
      </c>
      <c r="D1242" s="99">
        <v>14550</v>
      </c>
      <c r="E1242" s="99">
        <v>64727.575</v>
      </c>
      <c r="F1242" s="99">
        <v>0</v>
      </c>
      <c r="G1242" s="99">
        <v>0</v>
      </c>
      <c r="H1242" s="99">
        <v>0</v>
      </c>
      <c r="I1242" s="99">
        <v>113227.575</v>
      </c>
      <c r="J1242" s="99">
        <v>14550</v>
      </c>
      <c r="K1242" s="99">
        <v>0</v>
      </c>
      <c r="L1242" s="204" t="s">
        <v>210</v>
      </c>
    </row>
    <row r="1243" spans="1:12" ht="38.25">
      <c r="A1243" s="97" t="s">
        <v>120</v>
      </c>
      <c r="B1243" s="72" t="s">
        <v>121</v>
      </c>
      <c r="C1243" s="99">
        <v>17660</v>
      </c>
      <c r="D1243" s="99">
        <v>5298</v>
      </c>
      <c r="E1243" s="99">
        <v>27887.817</v>
      </c>
      <c r="F1243" s="99">
        <v>0</v>
      </c>
      <c r="G1243" s="99">
        <v>0</v>
      </c>
      <c r="H1243" s="99">
        <v>0</v>
      </c>
      <c r="I1243" s="99">
        <v>45547.816999999995</v>
      </c>
      <c r="J1243" s="99">
        <v>5298</v>
      </c>
      <c r="K1243" s="99">
        <v>0</v>
      </c>
      <c r="L1243" s="204" t="s">
        <v>210</v>
      </c>
    </row>
    <row r="1244" spans="1:12" ht="63.75">
      <c r="A1244" s="97" t="s">
        <v>122</v>
      </c>
      <c r="B1244" s="72" t="s">
        <v>123</v>
      </c>
      <c r="C1244" s="99">
        <v>37100</v>
      </c>
      <c r="D1244" s="99">
        <v>11130</v>
      </c>
      <c r="E1244" s="99">
        <v>71375.37</v>
      </c>
      <c r="F1244" s="99">
        <v>0</v>
      </c>
      <c r="G1244" s="99">
        <v>0</v>
      </c>
      <c r="H1244" s="99">
        <v>0</v>
      </c>
      <c r="I1244" s="99">
        <v>108475.37</v>
      </c>
      <c r="J1244" s="99">
        <v>11130</v>
      </c>
      <c r="K1244" s="99">
        <v>0</v>
      </c>
      <c r="L1244" s="204" t="s">
        <v>210</v>
      </c>
    </row>
    <row r="1245" spans="1:12" ht="51">
      <c r="A1245" s="97" t="s">
        <v>124</v>
      </c>
      <c r="B1245" s="72" t="s">
        <v>125</v>
      </c>
      <c r="C1245" s="99">
        <v>13470</v>
      </c>
      <c r="D1245" s="99">
        <v>4041</v>
      </c>
      <c r="E1245" s="99">
        <v>22686.564</v>
      </c>
      <c r="F1245" s="99">
        <v>0</v>
      </c>
      <c r="G1245" s="99">
        <v>0</v>
      </c>
      <c r="H1245" s="99">
        <v>0</v>
      </c>
      <c r="I1245" s="99">
        <v>36156.564</v>
      </c>
      <c r="J1245" s="99">
        <v>4041</v>
      </c>
      <c r="K1245" s="99">
        <v>0</v>
      </c>
      <c r="L1245" s="204" t="s">
        <v>210</v>
      </c>
    </row>
    <row r="1246" spans="1:12" ht="51">
      <c r="A1246" s="97" t="s">
        <v>126</v>
      </c>
      <c r="B1246" s="72" t="s">
        <v>127</v>
      </c>
      <c r="C1246" s="99">
        <v>22000</v>
      </c>
      <c r="D1246" s="99">
        <v>6600</v>
      </c>
      <c r="E1246" s="99">
        <v>27716.15</v>
      </c>
      <c r="F1246" s="99">
        <v>0</v>
      </c>
      <c r="G1246" s="99">
        <v>0</v>
      </c>
      <c r="H1246" s="99">
        <v>0</v>
      </c>
      <c r="I1246" s="99">
        <v>49716.15</v>
      </c>
      <c r="J1246" s="99">
        <v>6600</v>
      </c>
      <c r="K1246" s="99">
        <v>0</v>
      </c>
      <c r="L1246" s="204" t="s">
        <v>210</v>
      </c>
    </row>
    <row r="1247" spans="1:12" ht="51">
      <c r="A1247" s="97" t="s">
        <v>128</v>
      </c>
      <c r="B1247" s="72" t="s">
        <v>129</v>
      </c>
      <c r="C1247" s="99">
        <v>13550</v>
      </c>
      <c r="D1247" s="99">
        <v>4065</v>
      </c>
      <c r="E1247" s="99">
        <v>25960.546</v>
      </c>
      <c r="F1247" s="99">
        <v>0</v>
      </c>
      <c r="G1247" s="99">
        <v>0</v>
      </c>
      <c r="H1247" s="99">
        <v>0</v>
      </c>
      <c r="I1247" s="99">
        <v>39510.546</v>
      </c>
      <c r="J1247" s="99">
        <v>4065</v>
      </c>
      <c r="K1247" s="99">
        <v>0</v>
      </c>
      <c r="L1247" s="204" t="s">
        <v>210</v>
      </c>
    </row>
    <row r="1248" spans="1:12" ht="63.75">
      <c r="A1248" s="97" t="s">
        <v>130</v>
      </c>
      <c r="B1248" s="72" t="s">
        <v>131</v>
      </c>
      <c r="C1248" s="99">
        <v>45000</v>
      </c>
      <c r="D1248" s="99">
        <v>13500</v>
      </c>
      <c r="E1248" s="99">
        <v>57123</v>
      </c>
      <c r="F1248" s="99">
        <v>0</v>
      </c>
      <c r="G1248" s="99">
        <v>0</v>
      </c>
      <c r="H1248" s="99">
        <v>0</v>
      </c>
      <c r="I1248" s="99">
        <v>102123</v>
      </c>
      <c r="J1248" s="99">
        <v>13500</v>
      </c>
      <c r="K1248" s="99">
        <v>0</v>
      </c>
      <c r="L1248" s="204" t="s">
        <v>210</v>
      </c>
    </row>
    <row r="1249" spans="1:12" ht="63.75">
      <c r="A1249" s="97" t="s">
        <v>132</v>
      </c>
      <c r="B1249" s="72" t="s">
        <v>133</v>
      </c>
      <c r="C1249" s="99">
        <v>5200</v>
      </c>
      <c r="D1249" s="99">
        <v>1560</v>
      </c>
      <c r="E1249" s="99">
        <v>7611.064</v>
      </c>
      <c r="F1249" s="99">
        <v>0</v>
      </c>
      <c r="G1249" s="99">
        <v>0</v>
      </c>
      <c r="H1249" s="99">
        <v>0</v>
      </c>
      <c r="I1249" s="99">
        <v>12811.064</v>
      </c>
      <c r="J1249" s="99">
        <v>1560</v>
      </c>
      <c r="K1249" s="99">
        <v>0</v>
      </c>
      <c r="L1249" s="204" t="s">
        <v>210</v>
      </c>
    </row>
    <row r="1250" spans="1:12" ht="63.75">
      <c r="A1250" s="97" t="s">
        <v>134</v>
      </c>
      <c r="B1250" s="72" t="s">
        <v>135</v>
      </c>
      <c r="C1250" s="99">
        <v>7882.1</v>
      </c>
      <c r="D1250" s="99">
        <v>2365</v>
      </c>
      <c r="E1250" s="99">
        <v>10961.957</v>
      </c>
      <c r="F1250" s="99">
        <v>0</v>
      </c>
      <c r="G1250" s="99">
        <v>0</v>
      </c>
      <c r="H1250" s="99">
        <v>0</v>
      </c>
      <c r="I1250" s="99">
        <v>18844.057</v>
      </c>
      <c r="J1250" s="99">
        <v>2365</v>
      </c>
      <c r="K1250" s="99">
        <v>0</v>
      </c>
      <c r="L1250" s="204" t="s">
        <v>210</v>
      </c>
    </row>
    <row r="1251" spans="1:12" ht="15">
      <c r="A1251" s="97"/>
      <c r="B1251" s="72" t="s">
        <v>136</v>
      </c>
      <c r="C1251" s="99">
        <v>47600</v>
      </c>
      <c r="D1251" s="99">
        <v>0</v>
      </c>
      <c r="E1251" s="99">
        <v>26618.51</v>
      </c>
      <c r="F1251" s="99">
        <v>0</v>
      </c>
      <c r="G1251" s="99">
        <v>0</v>
      </c>
      <c r="H1251" s="99">
        <v>0</v>
      </c>
      <c r="I1251" s="99">
        <v>74218.51</v>
      </c>
      <c r="J1251" s="99">
        <v>0</v>
      </c>
      <c r="K1251" s="99">
        <v>0</v>
      </c>
      <c r="L1251" s="204" t="s">
        <v>210</v>
      </c>
    </row>
    <row r="1252" spans="1:12" ht="51">
      <c r="A1252" s="97" t="s">
        <v>137</v>
      </c>
      <c r="B1252" s="72" t="s">
        <v>138</v>
      </c>
      <c r="C1252" s="99">
        <v>47600</v>
      </c>
      <c r="D1252" s="99">
        <v>0</v>
      </c>
      <c r="E1252" s="99">
        <v>26618.51</v>
      </c>
      <c r="F1252" s="99">
        <v>0</v>
      </c>
      <c r="G1252" s="99">
        <v>0</v>
      </c>
      <c r="H1252" s="99">
        <v>0</v>
      </c>
      <c r="I1252" s="99">
        <v>74218.51</v>
      </c>
      <c r="J1252" s="99">
        <v>0</v>
      </c>
      <c r="K1252" s="99">
        <v>0</v>
      </c>
      <c r="L1252" s="204" t="s">
        <v>210</v>
      </c>
    </row>
    <row r="1253" spans="1:12" ht="15">
      <c r="A1253" s="97"/>
      <c r="B1253" s="72" t="s">
        <v>139</v>
      </c>
      <c r="C1253" s="99">
        <v>62600</v>
      </c>
      <c r="D1253" s="99">
        <v>0</v>
      </c>
      <c r="E1253" s="99">
        <v>47097</v>
      </c>
      <c r="F1253" s="99">
        <v>0</v>
      </c>
      <c r="G1253" s="99">
        <v>0</v>
      </c>
      <c r="H1253" s="99">
        <v>0</v>
      </c>
      <c r="I1253" s="99">
        <v>109697</v>
      </c>
      <c r="J1253" s="99">
        <v>0</v>
      </c>
      <c r="K1253" s="99">
        <v>0</v>
      </c>
      <c r="L1253" s="204" t="s">
        <v>210</v>
      </c>
    </row>
    <row r="1254" spans="1:12" ht="15">
      <c r="A1254" s="97"/>
      <c r="B1254" s="72" t="s">
        <v>140</v>
      </c>
      <c r="C1254" s="99">
        <v>62600</v>
      </c>
      <c r="D1254" s="99">
        <v>0</v>
      </c>
      <c r="E1254" s="99">
        <v>47097</v>
      </c>
      <c r="F1254" s="99">
        <v>0</v>
      </c>
      <c r="G1254" s="99">
        <v>0</v>
      </c>
      <c r="H1254" s="99">
        <v>0</v>
      </c>
      <c r="I1254" s="99">
        <v>109697</v>
      </c>
      <c r="J1254" s="99">
        <v>0</v>
      </c>
      <c r="K1254" s="99">
        <v>0</v>
      </c>
      <c r="L1254" s="204" t="s">
        <v>210</v>
      </c>
    </row>
    <row r="1255" spans="1:12" ht="38.25">
      <c r="A1255" s="97" t="s">
        <v>141</v>
      </c>
      <c r="B1255" s="72" t="s">
        <v>142</v>
      </c>
      <c r="C1255" s="99">
        <v>14000</v>
      </c>
      <c r="D1255" s="99">
        <v>0</v>
      </c>
      <c r="E1255" s="99">
        <v>18147</v>
      </c>
      <c r="F1255" s="99">
        <v>0</v>
      </c>
      <c r="G1255" s="99">
        <v>0</v>
      </c>
      <c r="H1255" s="99">
        <v>0</v>
      </c>
      <c r="I1255" s="99">
        <v>32147</v>
      </c>
      <c r="J1255" s="99">
        <v>0</v>
      </c>
      <c r="K1255" s="99">
        <v>0</v>
      </c>
      <c r="L1255" s="204" t="s">
        <v>210</v>
      </c>
    </row>
    <row r="1256" spans="1:12" ht="38.25">
      <c r="A1256" s="97" t="s">
        <v>143</v>
      </c>
      <c r="B1256" s="72" t="s">
        <v>144</v>
      </c>
      <c r="C1256" s="99">
        <v>48600</v>
      </c>
      <c r="D1256" s="99">
        <v>0</v>
      </c>
      <c r="E1256" s="99">
        <v>28950</v>
      </c>
      <c r="F1256" s="99">
        <v>0</v>
      </c>
      <c r="G1256" s="99">
        <v>0</v>
      </c>
      <c r="H1256" s="99">
        <v>0</v>
      </c>
      <c r="I1256" s="99">
        <v>77550</v>
      </c>
      <c r="J1256" s="99">
        <v>0</v>
      </c>
      <c r="K1256" s="99">
        <v>0</v>
      </c>
      <c r="L1256" s="204" t="s">
        <v>210</v>
      </c>
    </row>
    <row r="1257" spans="1:12" ht="15">
      <c r="A1257" s="97"/>
      <c r="B1257" s="72" t="s">
        <v>145</v>
      </c>
      <c r="C1257" s="99">
        <v>365298.6</v>
      </c>
      <c r="D1257" s="99">
        <v>118718.6</v>
      </c>
      <c r="E1257" s="99">
        <v>70163.21</v>
      </c>
      <c r="F1257" s="99">
        <v>76.274</v>
      </c>
      <c r="G1257" s="99">
        <v>0</v>
      </c>
      <c r="H1257" s="99">
        <v>0</v>
      </c>
      <c r="I1257" s="99">
        <v>435461.81000000006</v>
      </c>
      <c r="J1257" s="99">
        <v>118794.874</v>
      </c>
      <c r="K1257" s="99">
        <v>0</v>
      </c>
      <c r="L1257" s="204" t="s">
        <v>210</v>
      </c>
    </row>
    <row r="1258" spans="1:12" ht="15">
      <c r="A1258" s="97"/>
      <c r="B1258" s="72" t="s">
        <v>146</v>
      </c>
      <c r="C1258" s="99">
        <v>24143</v>
      </c>
      <c r="D1258" s="99">
        <v>24143</v>
      </c>
      <c r="E1258" s="99">
        <v>7748.36</v>
      </c>
      <c r="F1258" s="99">
        <v>0</v>
      </c>
      <c r="G1258" s="99">
        <v>0</v>
      </c>
      <c r="H1258" s="99">
        <v>0</v>
      </c>
      <c r="I1258" s="99">
        <v>31891.36</v>
      </c>
      <c r="J1258" s="99">
        <v>24143</v>
      </c>
      <c r="K1258" s="99">
        <v>0</v>
      </c>
      <c r="L1258" s="204" t="s">
        <v>210</v>
      </c>
    </row>
    <row r="1259" spans="1:12" ht="51">
      <c r="A1259" s="97" t="s">
        <v>147</v>
      </c>
      <c r="B1259" s="72" t="s">
        <v>148</v>
      </c>
      <c r="C1259" s="99">
        <v>24143</v>
      </c>
      <c r="D1259" s="99">
        <v>24143</v>
      </c>
      <c r="E1259" s="99">
        <v>7748.36</v>
      </c>
      <c r="F1259" s="99">
        <v>0</v>
      </c>
      <c r="G1259" s="99">
        <v>0</v>
      </c>
      <c r="H1259" s="99">
        <v>0</v>
      </c>
      <c r="I1259" s="99">
        <v>31891.36</v>
      </c>
      <c r="J1259" s="99">
        <v>24143</v>
      </c>
      <c r="K1259" s="99">
        <v>0</v>
      </c>
      <c r="L1259" s="204" t="s">
        <v>210</v>
      </c>
    </row>
    <row r="1260" spans="1:12" ht="15">
      <c r="A1260" s="97"/>
      <c r="B1260" s="72" t="s">
        <v>149</v>
      </c>
      <c r="C1260" s="99">
        <v>31355.6</v>
      </c>
      <c r="D1260" s="99">
        <v>31355.6</v>
      </c>
      <c r="E1260" s="99">
        <v>3374.983</v>
      </c>
      <c r="F1260" s="99">
        <v>0</v>
      </c>
      <c r="G1260" s="99">
        <v>0</v>
      </c>
      <c r="H1260" s="99">
        <v>0</v>
      </c>
      <c r="I1260" s="99">
        <v>34730.583</v>
      </c>
      <c r="J1260" s="99">
        <v>31355.6</v>
      </c>
      <c r="K1260" s="99">
        <v>0</v>
      </c>
      <c r="L1260" s="204" t="s">
        <v>210</v>
      </c>
    </row>
    <row r="1261" spans="1:12" ht="38.25">
      <c r="A1261" s="97" t="s">
        <v>150</v>
      </c>
      <c r="B1261" s="72" t="s">
        <v>151</v>
      </c>
      <c r="C1261" s="99">
        <v>31355.6</v>
      </c>
      <c r="D1261" s="99">
        <v>31355.6</v>
      </c>
      <c r="E1261" s="99">
        <v>3374.983</v>
      </c>
      <c r="F1261" s="99">
        <v>0</v>
      </c>
      <c r="G1261" s="99">
        <v>0</v>
      </c>
      <c r="H1261" s="99">
        <v>0</v>
      </c>
      <c r="I1261" s="99">
        <v>34730.583</v>
      </c>
      <c r="J1261" s="99">
        <v>31355.6</v>
      </c>
      <c r="K1261" s="99">
        <v>0</v>
      </c>
      <c r="L1261" s="204" t="s">
        <v>210</v>
      </c>
    </row>
    <row r="1262" spans="1:12" ht="15">
      <c r="A1262" s="97"/>
      <c r="B1262" s="72" t="s">
        <v>152</v>
      </c>
      <c r="C1262" s="99">
        <v>38220</v>
      </c>
      <c r="D1262" s="99">
        <v>38220</v>
      </c>
      <c r="E1262" s="99">
        <v>10877</v>
      </c>
      <c r="F1262" s="99">
        <v>76.274</v>
      </c>
      <c r="G1262" s="99">
        <v>0</v>
      </c>
      <c r="H1262" s="99">
        <v>0</v>
      </c>
      <c r="I1262" s="99">
        <v>49097</v>
      </c>
      <c r="J1262" s="99">
        <v>38296.274</v>
      </c>
      <c r="K1262" s="99">
        <v>0</v>
      </c>
      <c r="L1262" s="204" t="s">
        <v>210</v>
      </c>
    </row>
    <row r="1263" spans="1:12" ht="38.25">
      <c r="A1263" s="97" t="s">
        <v>153</v>
      </c>
      <c r="B1263" s="72" t="s">
        <v>154</v>
      </c>
      <c r="C1263" s="99">
        <v>38220</v>
      </c>
      <c r="D1263" s="99">
        <v>38220</v>
      </c>
      <c r="E1263" s="99">
        <v>10877</v>
      </c>
      <c r="F1263" s="99">
        <v>76.274</v>
      </c>
      <c r="G1263" s="99">
        <v>0</v>
      </c>
      <c r="H1263" s="99">
        <v>0</v>
      </c>
      <c r="I1263" s="99">
        <v>49097</v>
      </c>
      <c r="J1263" s="99">
        <v>38296.274</v>
      </c>
      <c r="K1263" s="99">
        <v>0</v>
      </c>
      <c r="L1263" s="204" t="s">
        <v>210</v>
      </c>
    </row>
    <row r="1264" spans="1:12" ht="15">
      <c r="A1264" s="97"/>
      <c r="B1264" s="72" t="s">
        <v>155</v>
      </c>
      <c r="C1264" s="99">
        <v>189273</v>
      </c>
      <c r="D1264" s="99">
        <v>0</v>
      </c>
      <c r="E1264" s="99">
        <v>34144.576</v>
      </c>
      <c r="F1264" s="99">
        <v>0</v>
      </c>
      <c r="G1264" s="99">
        <v>0</v>
      </c>
      <c r="H1264" s="99">
        <v>0</v>
      </c>
      <c r="I1264" s="99">
        <v>223417.57600000003</v>
      </c>
      <c r="J1264" s="99">
        <v>0</v>
      </c>
      <c r="K1264" s="99">
        <v>0</v>
      </c>
      <c r="L1264" s="204" t="s">
        <v>210</v>
      </c>
    </row>
    <row r="1265" spans="1:12" ht="63.75">
      <c r="A1265" s="97" t="s">
        <v>156</v>
      </c>
      <c r="B1265" s="72" t="s">
        <v>157</v>
      </c>
      <c r="C1265" s="99">
        <v>41730</v>
      </c>
      <c r="D1265" s="99">
        <v>0</v>
      </c>
      <c r="E1265" s="99">
        <v>12142.599</v>
      </c>
      <c r="F1265" s="99">
        <v>0</v>
      </c>
      <c r="G1265" s="99">
        <v>0</v>
      </c>
      <c r="H1265" s="99">
        <v>0</v>
      </c>
      <c r="I1265" s="99">
        <v>53872.599</v>
      </c>
      <c r="J1265" s="99">
        <v>0</v>
      </c>
      <c r="K1265" s="99">
        <v>0</v>
      </c>
      <c r="L1265" s="204" t="s">
        <v>210</v>
      </c>
    </row>
    <row r="1266" spans="1:12" ht="38.25">
      <c r="A1266" s="97" t="s">
        <v>158</v>
      </c>
      <c r="B1266" s="72" t="s">
        <v>159</v>
      </c>
      <c r="C1266" s="99">
        <v>19787.1</v>
      </c>
      <c r="D1266" s="99">
        <v>0</v>
      </c>
      <c r="E1266" s="99">
        <v>4845.802</v>
      </c>
      <c r="F1266" s="99">
        <v>0</v>
      </c>
      <c r="G1266" s="99">
        <v>0</v>
      </c>
      <c r="H1266" s="99">
        <v>0</v>
      </c>
      <c r="I1266" s="99">
        <v>24632.902</v>
      </c>
      <c r="J1266" s="99">
        <v>0</v>
      </c>
      <c r="K1266" s="99">
        <v>0</v>
      </c>
      <c r="L1266" s="204" t="s">
        <v>210</v>
      </c>
    </row>
    <row r="1267" spans="1:12" ht="51">
      <c r="A1267" s="97" t="s">
        <v>160</v>
      </c>
      <c r="B1267" s="72" t="s">
        <v>161</v>
      </c>
      <c r="C1267" s="99">
        <v>38730</v>
      </c>
      <c r="D1267" s="99">
        <v>0</v>
      </c>
      <c r="E1267" s="99">
        <v>2039.191</v>
      </c>
      <c r="F1267" s="99">
        <v>0</v>
      </c>
      <c r="G1267" s="99">
        <v>0</v>
      </c>
      <c r="H1267" s="99">
        <v>0</v>
      </c>
      <c r="I1267" s="99">
        <v>40769.191</v>
      </c>
      <c r="J1267" s="99">
        <v>0</v>
      </c>
      <c r="K1267" s="99">
        <v>0</v>
      </c>
      <c r="L1267" s="204" t="s">
        <v>210</v>
      </c>
    </row>
    <row r="1268" spans="1:12" ht="38.25">
      <c r="A1268" s="97" t="s">
        <v>162</v>
      </c>
      <c r="B1268" s="72" t="s">
        <v>163</v>
      </c>
      <c r="C1268" s="99">
        <v>25150</v>
      </c>
      <c r="D1268" s="99">
        <v>0</v>
      </c>
      <c r="E1268" s="99">
        <v>1323.804</v>
      </c>
      <c r="F1268" s="99">
        <v>0</v>
      </c>
      <c r="G1268" s="99">
        <v>0</v>
      </c>
      <c r="H1268" s="99">
        <v>0</v>
      </c>
      <c r="I1268" s="99">
        <v>26473.804</v>
      </c>
      <c r="J1268" s="99">
        <v>0</v>
      </c>
      <c r="K1268" s="99">
        <v>0</v>
      </c>
      <c r="L1268" s="204" t="s">
        <v>210</v>
      </c>
    </row>
    <row r="1269" spans="1:12" ht="51">
      <c r="A1269" s="97" t="s">
        <v>164</v>
      </c>
      <c r="B1269" s="72" t="s">
        <v>165</v>
      </c>
      <c r="C1269" s="99">
        <v>40300</v>
      </c>
      <c r="D1269" s="99">
        <v>0</v>
      </c>
      <c r="E1269" s="99">
        <v>8873.53</v>
      </c>
      <c r="F1269" s="99">
        <v>0</v>
      </c>
      <c r="G1269" s="99">
        <v>0</v>
      </c>
      <c r="H1269" s="99">
        <v>0</v>
      </c>
      <c r="I1269" s="99">
        <v>49173.53</v>
      </c>
      <c r="J1269" s="99">
        <v>0</v>
      </c>
      <c r="K1269" s="99">
        <v>0</v>
      </c>
      <c r="L1269" s="204" t="s">
        <v>210</v>
      </c>
    </row>
    <row r="1270" spans="1:12" ht="51">
      <c r="A1270" s="97" t="s">
        <v>166</v>
      </c>
      <c r="B1270" s="72" t="s">
        <v>167</v>
      </c>
      <c r="C1270" s="99">
        <v>15600</v>
      </c>
      <c r="D1270" s="99">
        <v>0</v>
      </c>
      <c r="E1270" s="99">
        <v>4489.602</v>
      </c>
      <c r="F1270" s="99">
        <v>0</v>
      </c>
      <c r="G1270" s="99">
        <v>0</v>
      </c>
      <c r="H1270" s="99">
        <v>0</v>
      </c>
      <c r="I1270" s="99">
        <v>20089.602</v>
      </c>
      <c r="J1270" s="99">
        <v>0</v>
      </c>
      <c r="K1270" s="99">
        <v>0</v>
      </c>
      <c r="L1270" s="204" t="s">
        <v>210</v>
      </c>
    </row>
    <row r="1271" spans="1:12" ht="63.75">
      <c r="A1271" s="97" t="s">
        <v>168</v>
      </c>
      <c r="B1271" s="72" t="s">
        <v>169</v>
      </c>
      <c r="C1271" s="99">
        <v>7975.9</v>
      </c>
      <c r="D1271" s="99">
        <v>0</v>
      </c>
      <c r="E1271" s="99">
        <v>430.048</v>
      </c>
      <c r="F1271" s="99">
        <v>0</v>
      </c>
      <c r="G1271" s="99">
        <v>0</v>
      </c>
      <c r="H1271" s="99">
        <v>0</v>
      </c>
      <c r="I1271" s="99">
        <v>8405.948</v>
      </c>
      <c r="J1271" s="99">
        <v>0</v>
      </c>
      <c r="K1271" s="99">
        <v>0</v>
      </c>
      <c r="L1271" s="204" t="s">
        <v>210</v>
      </c>
    </row>
    <row r="1272" spans="1:12" ht="15">
      <c r="A1272" s="97"/>
      <c r="B1272" s="72" t="s">
        <v>170</v>
      </c>
      <c r="C1272" s="99">
        <v>82307</v>
      </c>
      <c r="D1272" s="99">
        <v>25000</v>
      </c>
      <c r="E1272" s="99">
        <v>14018.291</v>
      </c>
      <c r="F1272" s="99">
        <v>0</v>
      </c>
      <c r="G1272" s="99">
        <v>0</v>
      </c>
      <c r="H1272" s="99">
        <v>0</v>
      </c>
      <c r="I1272" s="99">
        <v>96325.291</v>
      </c>
      <c r="J1272" s="99">
        <v>25000</v>
      </c>
      <c r="K1272" s="99">
        <v>0</v>
      </c>
      <c r="L1272" s="204" t="s">
        <v>210</v>
      </c>
    </row>
    <row r="1273" spans="1:12" ht="38.25">
      <c r="A1273" s="97" t="s">
        <v>171</v>
      </c>
      <c r="B1273" s="72" t="s">
        <v>172</v>
      </c>
      <c r="C1273" s="99">
        <v>49000</v>
      </c>
      <c r="D1273" s="99">
        <v>15000</v>
      </c>
      <c r="E1273" s="99">
        <v>12265.034</v>
      </c>
      <c r="F1273" s="99">
        <v>0</v>
      </c>
      <c r="G1273" s="99">
        <v>0</v>
      </c>
      <c r="H1273" s="99">
        <v>0</v>
      </c>
      <c r="I1273" s="99">
        <v>61265.034</v>
      </c>
      <c r="J1273" s="99">
        <v>15000</v>
      </c>
      <c r="K1273" s="99">
        <v>0</v>
      </c>
      <c r="L1273" s="204" t="s">
        <v>210</v>
      </c>
    </row>
    <row r="1274" spans="1:12" ht="51">
      <c r="A1274" s="97" t="s">
        <v>173</v>
      </c>
      <c r="B1274" s="72" t="s">
        <v>174</v>
      </c>
      <c r="C1274" s="99">
        <v>33307</v>
      </c>
      <c r="D1274" s="99">
        <v>10000</v>
      </c>
      <c r="E1274" s="99">
        <v>1753.257</v>
      </c>
      <c r="F1274" s="99">
        <v>0</v>
      </c>
      <c r="G1274" s="99">
        <v>0</v>
      </c>
      <c r="H1274" s="99">
        <v>0</v>
      </c>
      <c r="I1274" s="99">
        <v>35060.257</v>
      </c>
      <c r="J1274" s="99">
        <v>10000</v>
      </c>
      <c r="K1274" s="99">
        <v>0</v>
      </c>
      <c r="L1274" s="204" t="s">
        <v>210</v>
      </c>
    </row>
    <row r="1275" spans="1:12" ht="15">
      <c r="A1275" s="97"/>
      <c r="B1275" s="72" t="s">
        <v>653</v>
      </c>
      <c r="C1275" s="99">
        <v>49730</v>
      </c>
      <c r="D1275" s="99">
        <v>49730</v>
      </c>
      <c r="E1275" s="99">
        <v>48328.99</v>
      </c>
      <c r="F1275" s="99">
        <v>30970</v>
      </c>
      <c r="G1275" s="99">
        <v>0</v>
      </c>
      <c r="H1275" s="99">
        <v>0</v>
      </c>
      <c r="I1275" s="99">
        <v>98058.99</v>
      </c>
      <c r="J1275" s="99">
        <v>80700</v>
      </c>
      <c r="K1275" s="99">
        <v>40996.203</v>
      </c>
      <c r="L1275" s="204" t="s">
        <v>449</v>
      </c>
    </row>
    <row r="1276" spans="1:12" ht="15">
      <c r="A1276" s="97"/>
      <c r="B1276" s="72" t="s">
        <v>175</v>
      </c>
      <c r="C1276" s="99">
        <v>44210</v>
      </c>
      <c r="D1276" s="99">
        <v>44210</v>
      </c>
      <c r="E1276" s="99">
        <v>38320</v>
      </c>
      <c r="F1276" s="99">
        <v>30970</v>
      </c>
      <c r="G1276" s="99">
        <v>0</v>
      </c>
      <c r="H1276" s="99">
        <v>0</v>
      </c>
      <c r="I1276" s="99">
        <v>82530</v>
      </c>
      <c r="J1276" s="99">
        <v>75180</v>
      </c>
      <c r="K1276" s="99">
        <v>40996.203</v>
      </c>
      <c r="L1276" s="204" t="s">
        <v>450</v>
      </c>
    </row>
    <row r="1277" spans="1:12" ht="38.25">
      <c r="A1277" s="97" t="s">
        <v>176</v>
      </c>
      <c r="B1277" s="72" t="s">
        <v>177</v>
      </c>
      <c r="C1277" s="99">
        <v>44210</v>
      </c>
      <c r="D1277" s="99">
        <v>44210</v>
      </c>
      <c r="E1277" s="99">
        <v>15016.86</v>
      </c>
      <c r="F1277" s="99">
        <v>15016.86</v>
      </c>
      <c r="G1277" s="99">
        <v>0</v>
      </c>
      <c r="H1277" s="99">
        <v>0</v>
      </c>
      <c r="I1277" s="99">
        <v>59226.86</v>
      </c>
      <c r="J1277" s="99">
        <v>59226.86</v>
      </c>
      <c r="K1277" s="99">
        <v>22758.969</v>
      </c>
      <c r="L1277" s="204" t="s">
        <v>230</v>
      </c>
    </row>
    <row r="1278" spans="1:12" ht="38.25">
      <c r="A1278" s="97" t="s">
        <v>178</v>
      </c>
      <c r="B1278" s="72" t="s">
        <v>179</v>
      </c>
      <c r="C1278" s="99">
        <v>0</v>
      </c>
      <c r="D1278" s="99">
        <v>0</v>
      </c>
      <c r="E1278" s="99">
        <v>23303.14</v>
      </c>
      <c r="F1278" s="99">
        <v>15953.14</v>
      </c>
      <c r="G1278" s="99">
        <v>0</v>
      </c>
      <c r="H1278" s="99">
        <v>0</v>
      </c>
      <c r="I1278" s="99">
        <v>23303.14</v>
      </c>
      <c r="J1278" s="99">
        <v>15953.14</v>
      </c>
      <c r="K1278" s="99">
        <v>18237.234</v>
      </c>
      <c r="L1278" s="204" t="s">
        <v>451</v>
      </c>
    </row>
    <row r="1279" spans="1:12" ht="204" customHeight="1">
      <c r="A1279" s="97"/>
      <c r="B1279" s="72" t="s">
        <v>180</v>
      </c>
      <c r="C1279" s="99">
        <v>5520</v>
      </c>
      <c r="D1279" s="99">
        <v>5520</v>
      </c>
      <c r="E1279" s="99">
        <v>10008.99</v>
      </c>
      <c r="F1279" s="99">
        <v>0</v>
      </c>
      <c r="G1279" s="99">
        <v>0</v>
      </c>
      <c r="H1279" s="99">
        <v>0</v>
      </c>
      <c r="I1279" s="99">
        <v>15528.99</v>
      </c>
      <c r="J1279" s="99">
        <v>5520</v>
      </c>
      <c r="K1279" s="99">
        <v>0</v>
      </c>
      <c r="L1279" s="204" t="s">
        <v>210</v>
      </c>
    </row>
    <row r="1280" spans="1:12" ht="25.5">
      <c r="A1280" s="97" t="s">
        <v>181</v>
      </c>
      <c r="B1280" s="72" t="s">
        <v>182</v>
      </c>
      <c r="C1280" s="99">
        <v>5520</v>
      </c>
      <c r="D1280" s="99">
        <v>5520</v>
      </c>
      <c r="E1280" s="99">
        <v>10008.99</v>
      </c>
      <c r="F1280" s="99">
        <v>0</v>
      </c>
      <c r="G1280" s="99">
        <v>0</v>
      </c>
      <c r="H1280" s="99">
        <v>0</v>
      </c>
      <c r="I1280" s="99">
        <v>15528.99</v>
      </c>
      <c r="J1280" s="99">
        <v>5520</v>
      </c>
      <c r="K1280" s="99">
        <v>0</v>
      </c>
      <c r="L1280" s="204" t="s">
        <v>210</v>
      </c>
    </row>
    <row r="1281" spans="1:12" ht="63.75">
      <c r="A1281" s="97"/>
      <c r="B1281" s="72" t="s">
        <v>663</v>
      </c>
      <c r="C1281" s="99">
        <v>1411535.23</v>
      </c>
      <c r="D1281" s="99"/>
      <c r="E1281" s="99"/>
      <c r="F1281" s="99"/>
      <c r="G1281" s="99"/>
      <c r="H1281" s="99"/>
      <c r="I1281" s="99">
        <v>1411535.23</v>
      </c>
      <c r="J1281" s="99"/>
      <c r="K1281" s="99"/>
      <c r="L1281" s="204" t="s">
        <v>183</v>
      </c>
    </row>
    <row r="1282" spans="1:12" ht="140.25">
      <c r="A1282" s="97" t="s">
        <v>1708</v>
      </c>
      <c r="B1282" s="72" t="s">
        <v>184</v>
      </c>
      <c r="C1282" s="99">
        <v>3000000</v>
      </c>
      <c r="D1282" s="99">
        <v>617943.1</v>
      </c>
      <c r="E1282" s="99">
        <v>284049.72500000003</v>
      </c>
      <c r="F1282" s="99">
        <v>53465.525</v>
      </c>
      <c r="G1282" s="99">
        <v>0</v>
      </c>
      <c r="H1282" s="99">
        <v>0</v>
      </c>
      <c r="I1282" s="99">
        <v>3284049.7250000006</v>
      </c>
      <c r="J1282" s="99">
        <v>671408.625</v>
      </c>
      <c r="K1282" s="99">
        <v>79666.548</v>
      </c>
      <c r="L1282" s="204" t="s">
        <v>452</v>
      </c>
    </row>
    <row r="1283" spans="1:12" ht="127.5" customHeight="1">
      <c r="A1283" s="97"/>
      <c r="B1283" s="72" t="s">
        <v>750</v>
      </c>
      <c r="C1283" s="99">
        <v>3000000</v>
      </c>
      <c r="D1283" s="99">
        <v>617943.1</v>
      </c>
      <c r="E1283" s="99">
        <v>284049.72500000003</v>
      </c>
      <c r="F1283" s="99">
        <v>53465.525</v>
      </c>
      <c r="G1283" s="99">
        <v>0</v>
      </c>
      <c r="H1283" s="99">
        <v>0</v>
      </c>
      <c r="I1283" s="99">
        <v>3284049.7250000006</v>
      </c>
      <c r="J1283" s="99">
        <v>671408.625</v>
      </c>
      <c r="K1283" s="99">
        <v>79666.548</v>
      </c>
      <c r="L1283" s="204" t="s">
        <v>452</v>
      </c>
    </row>
    <row r="1284" spans="1:12" ht="51">
      <c r="A1284" s="97"/>
      <c r="B1284" s="72" t="s">
        <v>185</v>
      </c>
      <c r="C1284" s="99">
        <v>3000000</v>
      </c>
      <c r="D1284" s="99">
        <v>617943.1</v>
      </c>
      <c r="E1284" s="99">
        <v>284049.72500000003</v>
      </c>
      <c r="F1284" s="99">
        <v>53465.525</v>
      </c>
      <c r="G1284" s="99">
        <v>0</v>
      </c>
      <c r="H1284" s="99">
        <v>0</v>
      </c>
      <c r="I1284" s="99">
        <v>3284049.7250000006</v>
      </c>
      <c r="J1284" s="99">
        <v>671408.625</v>
      </c>
      <c r="K1284" s="99">
        <v>79666.548</v>
      </c>
      <c r="L1284" s="204" t="s">
        <v>186</v>
      </c>
    </row>
    <row r="1285" spans="1:12" ht="15">
      <c r="A1285" s="97"/>
      <c r="B1285" s="72" t="s">
        <v>663</v>
      </c>
      <c r="C1285" s="99">
        <v>863305.9</v>
      </c>
      <c r="D1285" s="99">
        <v>0</v>
      </c>
      <c r="E1285" s="99">
        <v>171592.072</v>
      </c>
      <c r="F1285" s="99">
        <v>0</v>
      </c>
      <c r="G1285" s="99">
        <v>0</v>
      </c>
      <c r="H1285" s="99">
        <v>0</v>
      </c>
      <c r="I1285" s="99">
        <v>1034897.9720000001</v>
      </c>
      <c r="J1285" s="99">
        <v>0</v>
      </c>
      <c r="K1285" s="99">
        <v>0</v>
      </c>
      <c r="L1285" s="204" t="s">
        <v>210</v>
      </c>
    </row>
    <row r="1286" spans="1:12" ht="38.25">
      <c r="A1286" s="97" t="s">
        <v>187</v>
      </c>
      <c r="B1286" s="72" t="s">
        <v>188</v>
      </c>
      <c r="C1286" s="99">
        <v>848973.3</v>
      </c>
      <c r="D1286" s="99">
        <v>448973.3</v>
      </c>
      <c r="E1286" s="99">
        <v>44682.803</v>
      </c>
      <c r="F1286" s="99">
        <v>34209.961</v>
      </c>
      <c r="G1286" s="99">
        <v>0</v>
      </c>
      <c r="H1286" s="99">
        <v>0</v>
      </c>
      <c r="I1286" s="99">
        <v>893656.103</v>
      </c>
      <c r="J1286" s="99">
        <v>483183.261</v>
      </c>
      <c r="K1286" s="99">
        <v>34691.952</v>
      </c>
      <c r="L1286" s="204" t="s">
        <v>300</v>
      </c>
    </row>
    <row r="1287" spans="1:12" ht="51">
      <c r="A1287" s="97" t="s">
        <v>189</v>
      </c>
      <c r="B1287" s="72" t="s">
        <v>190</v>
      </c>
      <c r="C1287" s="99">
        <v>144000</v>
      </c>
      <c r="D1287" s="99">
        <v>44000</v>
      </c>
      <c r="E1287" s="99">
        <v>7578.95</v>
      </c>
      <c r="F1287" s="99">
        <v>7005.371</v>
      </c>
      <c r="G1287" s="99">
        <v>0</v>
      </c>
      <c r="H1287" s="99">
        <v>0</v>
      </c>
      <c r="I1287" s="99">
        <v>151578.95</v>
      </c>
      <c r="J1287" s="99">
        <v>51005.371</v>
      </c>
      <c r="K1287" s="99">
        <v>7005.371</v>
      </c>
      <c r="L1287" s="204" t="s">
        <v>433</v>
      </c>
    </row>
    <row r="1288" spans="1:12" ht="63.75">
      <c r="A1288" s="97" t="s">
        <v>191</v>
      </c>
      <c r="B1288" s="72" t="s">
        <v>192</v>
      </c>
      <c r="C1288" s="99">
        <v>590969.8</v>
      </c>
      <c r="D1288" s="99">
        <v>90969.8</v>
      </c>
      <c r="E1288" s="99">
        <v>31103.7</v>
      </c>
      <c r="F1288" s="99">
        <v>6250.193</v>
      </c>
      <c r="G1288" s="99">
        <v>0</v>
      </c>
      <c r="H1288" s="99">
        <v>0</v>
      </c>
      <c r="I1288" s="99">
        <v>622073.5</v>
      </c>
      <c r="J1288" s="99">
        <v>97219.993</v>
      </c>
      <c r="K1288" s="99">
        <v>16117.311</v>
      </c>
      <c r="L1288" s="204" t="s">
        <v>453</v>
      </c>
    </row>
    <row r="1289" spans="1:12" ht="63.75">
      <c r="A1289" s="97" t="s">
        <v>193</v>
      </c>
      <c r="B1289" s="72" t="s">
        <v>194</v>
      </c>
      <c r="C1289" s="99">
        <v>114000</v>
      </c>
      <c r="D1289" s="99">
        <v>34000</v>
      </c>
      <c r="E1289" s="99">
        <v>6000</v>
      </c>
      <c r="F1289" s="99">
        <v>6000</v>
      </c>
      <c r="G1289" s="99">
        <v>0</v>
      </c>
      <c r="H1289" s="99">
        <v>0</v>
      </c>
      <c r="I1289" s="99">
        <v>120000</v>
      </c>
      <c r="J1289" s="99">
        <v>40000</v>
      </c>
      <c r="K1289" s="99">
        <v>18165.842</v>
      </c>
      <c r="L1289" s="204" t="s">
        <v>354</v>
      </c>
    </row>
    <row r="1290" spans="1:12" ht="38.25">
      <c r="A1290" s="97" t="s">
        <v>195</v>
      </c>
      <c r="B1290" s="72" t="s">
        <v>196</v>
      </c>
      <c r="C1290" s="99">
        <v>438751</v>
      </c>
      <c r="D1290" s="99">
        <v>0</v>
      </c>
      <c r="E1290" s="99">
        <v>23092.2</v>
      </c>
      <c r="F1290" s="99">
        <v>0</v>
      </c>
      <c r="G1290" s="99">
        <v>0</v>
      </c>
      <c r="H1290" s="99">
        <v>0</v>
      </c>
      <c r="I1290" s="99">
        <v>461843.2</v>
      </c>
      <c r="J1290" s="99">
        <v>0</v>
      </c>
      <c r="K1290" s="99">
        <v>3686.072</v>
      </c>
      <c r="L1290" s="204" t="s">
        <v>454</v>
      </c>
    </row>
    <row r="1291" spans="1:12" ht="37.5">
      <c r="A1291" s="207"/>
      <c r="B1291" s="110" t="s">
        <v>2079</v>
      </c>
      <c r="C1291" s="111"/>
      <c r="D1291" s="112"/>
      <c r="E1291" s="111"/>
      <c r="F1291" s="111"/>
      <c r="G1291" s="111"/>
      <c r="H1291" s="111"/>
      <c r="I1291" s="111"/>
      <c r="J1291" s="111"/>
      <c r="K1291" s="111"/>
      <c r="L1291" s="208"/>
    </row>
    <row r="1292" spans="1:12" ht="15">
      <c r="A1292" s="59" t="s">
        <v>2018</v>
      </c>
      <c r="B1292" s="60" t="s">
        <v>2019</v>
      </c>
      <c r="C1292" s="38">
        <f>C1294</f>
        <v>17750580</v>
      </c>
      <c r="D1292" s="38">
        <f>D1294</f>
        <v>4753610.1</v>
      </c>
      <c r="E1292" s="39"/>
      <c r="F1292" s="39"/>
      <c r="G1292" s="38">
        <f>G1294</f>
        <v>61959200</v>
      </c>
      <c r="H1292" s="38">
        <f>H1294</f>
        <v>636933.82</v>
      </c>
      <c r="I1292" s="38">
        <f>I1294</f>
        <v>79709780</v>
      </c>
      <c r="J1292" s="38">
        <f>J1294</f>
        <v>5390543.92</v>
      </c>
      <c r="K1292" s="38">
        <f>K1294</f>
        <v>5985200.740000001</v>
      </c>
      <c r="L1292" s="186"/>
    </row>
    <row r="1293" spans="1:12" ht="15">
      <c r="A1293" s="183"/>
      <c r="B1293" s="13" t="s">
        <v>2020</v>
      </c>
      <c r="C1293" s="39"/>
      <c r="D1293" s="38"/>
      <c r="E1293" s="39"/>
      <c r="F1293" s="39"/>
      <c r="G1293" s="38"/>
      <c r="H1293" s="39"/>
      <c r="I1293" s="38"/>
      <c r="J1293" s="114"/>
      <c r="K1293" s="113"/>
      <c r="L1293" s="186"/>
    </row>
    <row r="1294" spans="1:12" ht="15">
      <c r="A1294" s="59" t="s">
        <v>2021</v>
      </c>
      <c r="B1294" s="60" t="s">
        <v>2022</v>
      </c>
      <c r="C1294" s="38">
        <f>SUM(C1296:C1335)+C1336</f>
        <v>17750580</v>
      </c>
      <c r="D1294" s="38">
        <f>SUM(D1296:D1335)+D1336</f>
        <v>4753610.1</v>
      </c>
      <c r="E1294" s="38">
        <f>SUM(E1296:E1335)+E1336</f>
        <v>0</v>
      </c>
      <c r="F1294" s="38">
        <f>SUM(F1296:F1335)+F1336</f>
        <v>0</v>
      </c>
      <c r="G1294" s="38">
        <f>SUM(G1296:G1335)</f>
        <v>61959200</v>
      </c>
      <c r="H1294" s="38">
        <f>SUM(H1296:H1335)</f>
        <v>636933.82</v>
      </c>
      <c r="I1294" s="38">
        <f>SUM(I1296:I1335)</f>
        <v>79709780</v>
      </c>
      <c r="J1294" s="38">
        <f>SUM(J1296:J1335)</f>
        <v>5390543.92</v>
      </c>
      <c r="K1294" s="38">
        <f>SUM(K1296:K1334)</f>
        <v>5985200.740000001</v>
      </c>
      <c r="L1294" s="186"/>
    </row>
    <row r="1295" spans="1:12" ht="15">
      <c r="A1295" s="59"/>
      <c r="B1295" s="13" t="s">
        <v>2181</v>
      </c>
      <c r="C1295" s="39"/>
      <c r="D1295" s="38"/>
      <c r="E1295" s="39"/>
      <c r="F1295" s="39"/>
      <c r="G1295" s="38"/>
      <c r="H1295" s="39"/>
      <c r="I1295" s="38"/>
      <c r="J1295" s="38"/>
      <c r="K1295" s="113"/>
      <c r="L1295" s="186"/>
    </row>
    <row r="1296" spans="1:12" ht="25.5">
      <c r="A1296" s="183" t="s">
        <v>2033</v>
      </c>
      <c r="B1296" s="13" t="s">
        <v>1800</v>
      </c>
      <c r="C1296" s="38">
        <v>0</v>
      </c>
      <c r="D1296" s="38">
        <v>0</v>
      </c>
      <c r="E1296" s="39"/>
      <c r="F1296" s="39"/>
      <c r="G1296" s="38">
        <v>875000</v>
      </c>
      <c r="H1296" s="38">
        <v>0</v>
      </c>
      <c r="I1296" s="38">
        <v>875000</v>
      </c>
      <c r="J1296" s="38">
        <f>D1296+F1296+H1296</f>
        <v>0</v>
      </c>
      <c r="K1296" s="115"/>
      <c r="L1296" s="209"/>
    </row>
    <row r="1297" spans="1:12" ht="25.5">
      <c r="A1297" s="183" t="s">
        <v>2007</v>
      </c>
      <c r="B1297" s="13" t="s">
        <v>1801</v>
      </c>
      <c r="C1297" s="38">
        <v>0</v>
      </c>
      <c r="D1297" s="38">
        <v>0</v>
      </c>
      <c r="E1297" s="39"/>
      <c r="F1297" s="39"/>
      <c r="G1297" s="38">
        <v>200200</v>
      </c>
      <c r="H1297" s="38">
        <v>0</v>
      </c>
      <c r="I1297" s="38">
        <v>200200</v>
      </c>
      <c r="J1297" s="38">
        <v>0</v>
      </c>
      <c r="K1297" s="115"/>
      <c r="L1297" s="209"/>
    </row>
    <row r="1298" spans="1:12" ht="229.5">
      <c r="A1298" s="183" t="s">
        <v>2034</v>
      </c>
      <c r="B1298" s="13" t="s">
        <v>1802</v>
      </c>
      <c r="C1298" s="38">
        <v>309000</v>
      </c>
      <c r="D1298" s="38">
        <v>19390.72</v>
      </c>
      <c r="E1298" s="39"/>
      <c r="F1298" s="39"/>
      <c r="G1298" s="38">
        <v>0</v>
      </c>
      <c r="H1298" s="39"/>
      <c r="I1298" s="38">
        <f aca="true" t="shared" si="20" ref="I1298:I1312">C1298+E1298+G1298</f>
        <v>309000</v>
      </c>
      <c r="J1298" s="38">
        <f aca="true" t="shared" si="21" ref="J1298:J1312">SUM(D1298,F1298,H1298)</f>
        <v>19390.72</v>
      </c>
      <c r="K1298" s="38">
        <v>27701.04</v>
      </c>
      <c r="L1298" s="210" t="s">
        <v>1482</v>
      </c>
    </row>
    <row r="1299" spans="1:12" ht="204">
      <c r="A1299" s="183" t="s">
        <v>2052</v>
      </c>
      <c r="B1299" s="13" t="s">
        <v>1803</v>
      </c>
      <c r="C1299" s="38">
        <v>2675000</v>
      </c>
      <c r="D1299" s="38">
        <v>762733.06</v>
      </c>
      <c r="E1299" s="39"/>
      <c r="F1299" s="39"/>
      <c r="G1299" s="38">
        <v>2000000</v>
      </c>
      <c r="H1299" s="38"/>
      <c r="I1299" s="38">
        <f t="shared" si="20"/>
        <v>4675000</v>
      </c>
      <c r="J1299" s="38">
        <f t="shared" si="21"/>
        <v>762733.06</v>
      </c>
      <c r="K1299" s="38">
        <v>1072800.5</v>
      </c>
      <c r="L1299" s="210" t="s">
        <v>1483</v>
      </c>
    </row>
    <row r="1300" spans="1:12" ht="204">
      <c r="A1300" s="183" t="s">
        <v>2053</v>
      </c>
      <c r="B1300" s="13" t="s">
        <v>1804</v>
      </c>
      <c r="C1300" s="38">
        <v>1616000</v>
      </c>
      <c r="D1300" s="38">
        <v>1197016.53</v>
      </c>
      <c r="E1300" s="39"/>
      <c r="F1300" s="39"/>
      <c r="G1300" s="38">
        <v>0</v>
      </c>
      <c r="H1300" s="39"/>
      <c r="I1300" s="38">
        <f t="shared" si="20"/>
        <v>1616000</v>
      </c>
      <c r="J1300" s="38">
        <f t="shared" si="21"/>
        <v>1197016.53</v>
      </c>
      <c r="K1300" s="38">
        <v>1630217.23</v>
      </c>
      <c r="L1300" s="210" t="s">
        <v>1484</v>
      </c>
    </row>
    <row r="1301" spans="1:12" ht="25.5">
      <c r="A1301" s="183" t="s">
        <v>2054</v>
      </c>
      <c r="B1301" s="13" t="s">
        <v>1805</v>
      </c>
      <c r="C1301" s="38">
        <v>1889389.4</v>
      </c>
      <c r="D1301" s="38">
        <v>0</v>
      </c>
      <c r="E1301" s="39"/>
      <c r="F1301" s="39"/>
      <c r="G1301" s="38">
        <v>0</v>
      </c>
      <c r="H1301" s="39"/>
      <c r="I1301" s="38">
        <f t="shared" si="20"/>
        <v>1889389.4</v>
      </c>
      <c r="J1301" s="38">
        <f t="shared" si="21"/>
        <v>0</v>
      </c>
      <c r="K1301" s="38"/>
      <c r="L1301" s="210" t="s">
        <v>1485</v>
      </c>
    </row>
    <row r="1302" spans="1:12" ht="25.5">
      <c r="A1302" s="183" t="s">
        <v>2035</v>
      </c>
      <c r="B1302" s="13" t="s">
        <v>1806</v>
      </c>
      <c r="C1302" s="38">
        <v>374508.2</v>
      </c>
      <c r="D1302" s="38">
        <v>10767.78</v>
      </c>
      <c r="E1302" s="39"/>
      <c r="F1302" s="39"/>
      <c r="G1302" s="38"/>
      <c r="H1302" s="39"/>
      <c r="I1302" s="38">
        <f t="shared" si="20"/>
        <v>374508.2</v>
      </c>
      <c r="J1302" s="38">
        <f t="shared" si="21"/>
        <v>10767.78</v>
      </c>
      <c r="K1302" s="38">
        <v>0</v>
      </c>
      <c r="L1302" s="210" t="s">
        <v>1486</v>
      </c>
    </row>
    <row r="1303" spans="1:12" ht="25.5" customHeight="1">
      <c r="A1303" s="183" t="s">
        <v>2036</v>
      </c>
      <c r="B1303" s="13" t="s">
        <v>1487</v>
      </c>
      <c r="C1303" s="38">
        <f>475100+500</f>
        <v>475600</v>
      </c>
      <c r="D1303" s="38">
        <v>475550.39</v>
      </c>
      <c r="E1303" s="39"/>
      <c r="F1303" s="39"/>
      <c r="G1303" s="38">
        <v>2100000</v>
      </c>
      <c r="H1303" s="39"/>
      <c r="I1303" s="38">
        <f t="shared" si="20"/>
        <v>2575600</v>
      </c>
      <c r="J1303" s="38">
        <f t="shared" si="21"/>
        <v>475550.39</v>
      </c>
      <c r="K1303" s="38">
        <v>475550.35</v>
      </c>
      <c r="L1303" s="210" t="s">
        <v>1488</v>
      </c>
    </row>
    <row r="1304" spans="1:12" ht="102">
      <c r="A1304" s="183" t="s">
        <v>2037</v>
      </c>
      <c r="B1304" s="13" t="s">
        <v>1807</v>
      </c>
      <c r="C1304" s="38">
        <v>127200</v>
      </c>
      <c r="D1304" s="38">
        <v>42580.96</v>
      </c>
      <c r="E1304" s="39"/>
      <c r="F1304" s="39"/>
      <c r="G1304" s="38">
        <v>0</v>
      </c>
      <c r="H1304" s="39"/>
      <c r="I1304" s="38">
        <f t="shared" si="20"/>
        <v>127200</v>
      </c>
      <c r="J1304" s="38">
        <f t="shared" si="21"/>
        <v>42580.96</v>
      </c>
      <c r="K1304" s="38">
        <v>60788.5</v>
      </c>
      <c r="L1304" s="210" t="s">
        <v>1489</v>
      </c>
    </row>
    <row r="1305" spans="1:12" ht="331.5">
      <c r="A1305" s="183" t="s">
        <v>2038</v>
      </c>
      <c r="B1305" s="13" t="s">
        <v>1808</v>
      </c>
      <c r="C1305" s="38">
        <v>3390806</v>
      </c>
      <c r="D1305" s="38">
        <v>1023948.38</v>
      </c>
      <c r="E1305" s="39"/>
      <c r="F1305" s="39"/>
      <c r="G1305" s="38">
        <v>0</v>
      </c>
      <c r="H1305" s="39"/>
      <c r="I1305" s="38">
        <f t="shared" si="20"/>
        <v>3390806</v>
      </c>
      <c r="J1305" s="38">
        <f t="shared" si="21"/>
        <v>1023948.38</v>
      </c>
      <c r="K1305" s="38">
        <v>941000.39</v>
      </c>
      <c r="L1305" s="210" t="s">
        <v>1490</v>
      </c>
    </row>
    <row r="1306" spans="1:12" ht="318.75">
      <c r="A1306" s="183" t="s">
        <v>2039</v>
      </c>
      <c r="B1306" s="13" t="s">
        <v>1809</v>
      </c>
      <c r="C1306" s="38">
        <f>441000-141000+141000</f>
        <v>441000</v>
      </c>
      <c r="D1306" s="38">
        <v>233383.99</v>
      </c>
      <c r="E1306" s="39"/>
      <c r="F1306" s="39"/>
      <c r="G1306" s="38">
        <v>0</v>
      </c>
      <c r="H1306" s="39"/>
      <c r="I1306" s="38">
        <f t="shared" si="20"/>
        <v>441000</v>
      </c>
      <c r="J1306" s="38">
        <f t="shared" si="21"/>
        <v>233383.99</v>
      </c>
      <c r="K1306" s="38">
        <v>171876.23</v>
      </c>
      <c r="L1306" s="210" t="s">
        <v>1491</v>
      </c>
    </row>
    <row r="1307" spans="1:12" ht="51">
      <c r="A1307" s="183" t="s">
        <v>2040</v>
      </c>
      <c r="B1307" s="13" t="s">
        <v>1810</v>
      </c>
      <c r="C1307" s="38">
        <v>12100</v>
      </c>
      <c r="D1307" s="38">
        <v>700</v>
      </c>
      <c r="E1307" s="39"/>
      <c r="F1307" s="39"/>
      <c r="G1307" s="38">
        <v>0</v>
      </c>
      <c r="H1307" s="39"/>
      <c r="I1307" s="38">
        <f t="shared" si="20"/>
        <v>12100</v>
      </c>
      <c r="J1307" s="38">
        <f t="shared" si="21"/>
        <v>700</v>
      </c>
      <c r="K1307" s="38">
        <v>700</v>
      </c>
      <c r="L1307" s="210" t="s">
        <v>1492</v>
      </c>
    </row>
    <row r="1308" spans="1:12" ht="63.75">
      <c r="A1308" s="183" t="s">
        <v>2041</v>
      </c>
      <c r="B1308" s="13" t="s">
        <v>1493</v>
      </c>
      <c r="C1308" s="38">
        <v>249500</v>
      </c>
      <c r="D1308" s="38">
        <v>5284.38</v>
      </c>
      <c r="E1308" s="39"/>
      <c r="F1308" s="39"/>
      <c r="G1308" s="38">
        <v>0</v>
      </c>
      <c r="H1308" s="39"/>
      <c r="I1308" s="38">
        <f t="shared" si="20"/>
        <v>249500</v>
      </c>
      <c r="J1308" s="38">
        <f t="shared" si="21"/>
        <v>5284.38</v>
      </c>
      <c r="K1308" s="38">
        <v>6216.92</v>
      </c>
      <c r="L1308" s="210" t="s">
        <v>1494</v>
      </c>
    </row>
    <row r="1309" spans="1:12" ht="38.25" customHeight="1">
      <c r="A1309" s="183" t="s">
        <v>2042</v>
      </c>
      <c r="B1309" s="13" t="s">
        <v>1811</v>
      </c>
      <c r="C1309" s="38">
        <v>40000</v>
      </c>
      <c r="D1309" s="38">
        <v>6648.47</v>
      </c>
      <c r="E1309" s="39"/>
      <c r="F1309" s="39"/>
      <c r="G1309" s="38">
        <v>2000000</v>
      </c>
      <c r="H1309" s="39"/>
      <c r="I1309" s="38">
        <f t="shared" si="20"/>
        <v>2040000</v>
      </c>
      <c r="J1309" s="38">
        <f t="shared" si="21"/>
        <v>6648.47</v>
      </c>
      <c r="K1309" s="38">
        <v>0</v>
      </c>
      <c r="L1309" s="210" t="s">
        <v>1495</v>
      </c>
    </row>
    <row r="1310" spans="1:12" ht="51">
      <c r="A1310" s="183" t="s">
        <v>2096</v>
      </c>
      <c r="B1310" s="13" t="s">
        <v>1812</v>
      </c>
      <c r="C1310" s="38">
        <v>35000</v>
      </c>
      <c r="D1310" s="38">
        <v>8603.69</v>
      </c>
      <c r="E1310" s="39"/>
      <c r="F1310" s="39"/>
      <c r="G1310" s="38">
        <v>0</v>
      </c>
      <c r="H1310" s="39"/>
      <c r="I1310" s="38">
        <f t="shared" si="20"/>
        <v>35000</v>
      </c>
      <c r="J1310" s="38">
        <f t="shared" si="21"/>
        <v>8603.69</v>
      </c>
      <c r="K1310" s="38">
        <v>10122</v>
      </c>
      <c r="L1310" s="210" t="s">
        <v>1496</v>
      </c>
    </row>
    <row r="1311" spans="1:12" ht="38.25" customHeight="1">
      <c r="A1311" s="183" t="s">
        <v>2098</v>
      </c>
      <c r="B1311" s="13" t="s">
        <v>1813</v>
      </c>
      <c r="C1311" s="38">
        <v>1385800</v>
      </c>
      <c r="D1311" s="38">
        <v>0</v>
      </c>
      <c r="E1311" s="39"/>
      <c r="F1311" s="39"/>
      <c r="G1311" s="38">
        <v>2400000</v>
      </c>
      <c r="H1311" s="39"/>
      <c r="I1311" s="38">
        <f t="shared" si="20"/>
        <v>3785800</v>
      </c>
      <c r="J1311" s="38">
        <f t="shared" si="21"/>
        <v>0</v>
      </c>
      <c r="K1311" s="38">
        <v>0</v>
      </c>
      <c r="L1311" s="210" t="s">
        <v>1497</v>
      </c>
    </row>
    <row r="1312" spans="1:12" ht="38.25" customHeight="1">
      <c r="A1312" s="183" t="s">
        <v>2099</v>
      </c>
      <c r="B1312" s="13" t="s">
        <v>1814</v>
      </c>
      <c r="C1312" s="38">
        <v>30000</v>
      </c>
      <c r="D1312" s="38">
        <v>0</v>
      </c>
      <c r="E1312" s="39"/>
      <c r="F1312" s="39"/>
      <c r="G1312" s="38">
        <v>0</v>
      </c>
      <c r="H1312" s="40"/>
      <c r="I1312" s="38">
        <f t="shared" si="20"/>
        <v>30000</v>
      </c>
      <c r="J1312" s="38">
        <f t="shared" si="21"/>
        <v>0</v>
      </c>
      <c r="K1312" s="38">
        <v>0</v>
      </c>
      <c r="L1312" s="210" t="s">
        <v>1498</v>
      </c>
    </row>
    <row r="1313" spans="1:12" ht="38.25" customHeight="1">
      <c r="A1313" s="116" t="s">
        <v>2100</v>
      </c>
      <c r="B1313" s="117" t="s">
        <v>1815</v>
      </c>
      <c r="C1313" s="118">
        <v>30000</v>
      </c>
      <c r="D1313" s="119">
        <v>0</v>
      </c>
      <c r="E1313" s="118">
        <v>0</v>
      </c>
      <c r="F1313" s="118">
        <v>0</v>
      </c>
      <c r="G1313" s="118">
        <v>0</v>
      </c>
      <c r="H1313" s="118">
        <v>481</v>
      </c>
      <c r="I1313" s="118">
        <f aca="true" t="shared" si="22" ref="I1313:I1334">C1313+E1313+G1313</f>
        <v>30000</v>
      </c>
      <c r="J1313" s="118">
        <f aca="true" t="shared" si="23" ref="J1313:J1350">SUM(D1313,F1313,H1313)</f>
        <v>481</v>
      </c>
      <c r="K1313" s="118">
        <v>0</v>
      </c>
      <c r="L1313" s="211" t="s">
        <v>1498</v>
      </c>
    </row>
    <row r="1314" spans="1:12" ht="63.75">
      <c r="A1314" s="120" t="s">
        <v>2101</v>
      </c>
      <c r="B1314" s="121" t="s">
        <v>1816</v>
      </c>
      <c r="C1314" s="38">
        <v>40000</v>
      </c>
      <c r="D1314" s="122">
        <v>0</v>
      </c>
      <c r="E1314" s="38">
        <v>0</v>
      </c>
      <c r="F1314" s="38">
        <v>0</v>
      </c>
      <c r="G1314" s="38">
        <v>0</v>
      </c>
      <c r="H1314" s="38">
        <v>0</v>
      </c>
      <c r="I1314" s="38">
        <f t="shared" si="22"/>
        <v>40000</v>
      </c>
      <c r="J1314" s="38">
        <f t="shared" si="23"/>
        <v>0</v>
      </c>
      <c r="K1314" s="38">
        <v>0</v>
      </c>
      <c r="L1314" s="210" t="s">
        <v>1498</v>
      </c>
    </row>
    <row r="1315" spans="1:12" ht="63.75">
      <c r="A1315" s="120" t="s">
        <v>2102</v>
      </c>
      <c r="B1315" s="121" t="s">
        <v>1817</v>
      </c>
      <c r="C1315" s="38">
        <v>40000</v>
      </c>
      <c r="D1315" s="122">
        <v>0</v>
      </c>
      <c r="E1315" s="38">
        <v>0</v>
      </c>
      <c r="F1315" s="38">
        <v>0</v>
      </c>
      <c r="G1315" s="38">
        <v>0</v>
      </c>
      <c r="H1315" s="38">
        <v>0</v>
      </c>
      <c r="I1315" s="38">
        <f t="shared" si="22"/>
        <v>40000</v>
      </c>
      <c r="J1315" s="38">
        <f t="shared" si="23"/>
        <v>0</v>
      </c>
      <c r="K1315" s="38">
        <v>0</v>
      </c>
      <c r="L1315" s="210" t="s">
        <v>1498</v>
      </c>
    </row>
    <row r="1316" spans="1:12" ht="51">
      <c r="A1316" s="123" t="s">
        <v>2103</v>
      </c>
      <c r="B1316" s="121" t="s">
        <v>1818</v>
      </c>
      <c r="C1316" s="38">
        <v>820000</v>
      </c>
      <c r="D1316" s="122">
        <v>0</v>
      </c>
      <c r="E1316" s="38">
        <v>0</v>
      </c>
      <c r="F1316" s="38">
        <v>0</v>
      </c>
      <c r="G1316" s="38">
        <v>0</v>
      </c>
      <c r="H1316" s="38">
        <v>0</v>
      </c>
      <c r="I1316" s="38">
        <f t="shared" si="22"/>
        <v>820000</v>
      </c>
      <c r="J1316" s="38">
        <f t="shared" si="23"/>
        <v>0</v>
      </c>
      <c r="K1316" s="38"/>
      <c r="L1316" s="210" t="s">
        <v>1499</v>
      </c>
    </row>
    <row r="1317" spans="1:12" ht="51" customHeight="1">
      <c r="A1317" s="124" t="s">
        <v>1755</v>
      </c>
      <c r="B1317" s="121" t="s">
        <v>1819</v>
      </c>
      <c r="C1317" s="38">
        <v>1655527.1</v>
      </c>
      <c r="D1317" s="122">
        <v>368660.26</v>
      </c>
      <c r="E1317" s="38">
        <v>0</v>
      </c>
      <c r="F1317" s="38">
        <v>0</v>
      </c>
      <c r="G1317" s="38">
        <v>0</v>
      </c>
      <c r="H1317" s="38">
        <v>0</v>
      </c>
      <c r="I1317" s="38">
        <f t="shared" si="22"/>
        <v>1655527.1</v>
      </c>
      <c r="J1317" s="38">
        <f t="shared" si="23"/>
        <v>368660.26</v>
      </c>
      <c r="K1317" s="38">
        <v>507917.73</v>
      </c>
      <c r="L1317" s="210" t="s">
        <v>1500</v>
      </c>
    </row>
    <row r="1318" spans="1:12" ht="38.25">
      <c r="A1318" s="120" t="s">
        <v>1757</v>
      </c>
      <c r="B1318" s="121" t="s">
        <v>1820</v>
      </c>
      <c r="C1318" s="38">
        <f>1060000-569730.7+66836</f>
        <v>557105.3</v>
      </c>
      <c r="D1318" s="122">
        <v>0</v>
      </c>
      <c r="E1318" s="38">
        <v>0</v>
      </c>
      <c r="F1318" s="38">
        <v>0</v>
      </c>
      <c r="G1318" s="38">
        <v>0</v>
      </c>
      <c r="H1318" s="38">
        <v>0</v>
      </c>
      <c r="I1318" s="38">
        <f t="shared" si="22"/>
        <v>557105.3</v>
      </c>
      <c r="J1318" s="38">
        <f t="shared" si="23"/>
        <v>0</v>
      </c>
      <c r="K1318" s="38">
        <v>0</v>
      </c>
      <c r="L1318" s="210" t="s">
        <v>1501</v>
      </c>
    </row>
    <row r="1319" spans="1:12" ht="38.25">
      <c r="A1319" s="120" t="s">
        <v>1759</v>
      </c>
      <c r="B1319" s="121" t="s">
        <v>1821</v>
      </c>
      <c r="C1319" s="38">
        <v>684333.6</v>
      </c>
      <c r="D1319" s="122">
        <v>246322.58</v>
      </c>
      <c r="E1319" s="38">
        <v>0</v>
      </c>
      <c r="F1319" s="38">
        <v>0</v>
      </c>
      <c r="G1319" s="38">
        <v>0</v>
      </c>
      <c r="H1319" s="38">
        <v>0</v>
      </c>
      <c r="I1319" s="38">
        <f t="shared" si="22"/>
        <v>684333.6</v>
      </c>
      <c r="J1319" s="38">
        <f t="shared" si="23"/>
        <v>246322.58</v>
      </c>
      <c r="K1319" s="38">
        <v>278365.82</v>
      </c>
      <c r="L1319" s="210" t="s">
        <v>1502</v>
      </c>
    </row>
    <row r="1320" spans="1:12" ht="25.5">
      <c r="A1320" s="120" t="s">
        <v>2104</v>
      </c>
      <c r="B1320" s="121" t="s">
        <v>1822</v>
      </c>
      <c r="C1320" s="38">
        <v>429380</v>
      </c>
      <c r="D1320" s="122">
        <v>93349.47</v>
      </c>
      <c r="E1320" s="38">
        <v>0</v>
      </c>
      <c r="F1320" s="38">
        <v>0</v>
      </c>
      <c r="G1320" s="38">
        <v>0</v>
      </c>
      <c r="H1320" s="38">
        <v>0</v>
      </c>
      <c r="I1320" s="38">
        <f t="shared" si="22"/>
        <v>429380</v>
      </c>
      <c r="J1320" s="38">
        <f t="shared" si="23"/>
        <v>93349.47</v>
      </c>
      <c r="K1320" s="38">
        <v>93349.48</v>
      </c>
      <c r="L1320" s="210" t="s">
        <v>1503</v>
      </c>
    </row>
    <row r="1321" spans="1:12" ht="25.5">
      <c r="A1321" s="120" t="s">
        <v>2105</v>
      </c>
      <c r="B1321" s="121" t="s">
        <v>1823</v>
      </c>
      <c r="C1321" s="38">
        <v>134330.4</v>
      </c>
      <c r="D1321" s="122">
        <v>58669.44</v>
      </c>
      <c r="E1321" s="38">
        <v>0</v>
      </c>
      <c r="F1321" s="38">
        <v>0</v>
      </c>
      <c r="G1321" s="38">
        <v>0</v>
      </c>
      <c r="H1321" s="38">
        <v>0</v>
      </c>
      <c r="I1321" s="38">
        <f t="shared" si="22"/>
        <v>134330.4</v>
      </c>
      <c r="J1321" s="38">
        <f t="shared" si="23"/>
        <v>58669.44</v>
      </c>
      <c r="K1321" s="38">
        <v>71660.75</v>
      </c>
      <c r="L1321" s="210" t="s">
        <v>1504</v>
      </c>
    </row>
    <row r="1322" spans="1:12" ht="38.25">
      <c r="A1322" s="120" t="s">
        <v>2107</v>
      </c>
      <c r="B1322" s="121" t="s">
        <v>1824</v>
      </c>
      <c r="C1322" s="38">
        <v>0</v>
      </c>
      <c r="D1322" s="122">
        <v>0</v>
      </c>
      <c r="E1322" s="38">
        <v>0</v>
      </c>
      <c r="F1322" s="38">
        <v>0</v>
      </c>
      <c r="G1322" s="38">
        <v>220000</v>
      </c>
      <c r="H1322" s="38">
        <v>0</v>
      </c>
      <c r="I1322" s="38">
        <f t="shared" si="22"/>
        <v>220000</v>
      </c>
      <c r="J1322" s="38">
        <f t="shared" si="23"/>
        <v>0</v>
      </c>
      <c r="K1322" s="38">
        <v>0</v>
      </c>
      <c r="L1322" s="210" t="s">
        <v>1825</v>
      </c>
    </row>
    <row r="1323" spans="1:12" ht="38.25">
      <c r="A1323" s="120" t="s">
        <v>2109</v>
      </c>
      <c r="B1323" s="121" t="s">
        <v>1826</v>
      </c>
      <c r="C1323" s="38">
        <v>0</v>
      </c>
      <c r="D1323" s="122">
        <v>0</v>
      </c>
      <c r="E1323" s="38">
        <v>0</v>
      </c>
      <c r="F1323" s="38">
        <v>0</v>
      </c>
      <c r="G1323" s="38">
        <v>5350000</v>
      </c>
      <c r="H1323" s="38">
        <v>0</v>
      </c>
      <c r="I1323" s="38">
        <f t="shared" si="22"/>
        <v>5350000</v>
      </c>
      <c r="J1323" s="38">
        <f t="shared" si="23"/>
        <v>0</v>
      </c>
      <c r="K1323" s="38">
        <v>0</v>
      </c>
      <c r="L1323" s="210" t="s">
        <v>1827</v>
      </c>
    </row>
    <row r="1324" spans="1:12" ht="51">
      <c r="A1324" s="120" t="s">
        <v>2110</v>
      </c>
      <c r="B1324" s="121" t="s">
        <v>1828</v>
      </c>
      <c r="C1324" s="38">
        <v>0</v>
      </c>
      <c r="D1324" s="122">
        <v>0</v>
      </c>
      <c r="E1324" s="38">
        <v>0</v>
      </c>
      <c r="F1324" s="38">
        <v>0</v>
      </c>
      <c r="G1324" s="38">
        <v>1500000</v>
      </c>
      <c r="H1324" s="38">
        <v>0</v>
      </c>
      <c r="I1324" s="38">
        <f t="shared" si="22"/>
        <v>1500000</v>
      </c>
      <c r="J1324" s="38">
        <f t="shared" si="23"/>
        <v>0</v>
      </c>
      <c r="K1324" s="38">
        <v>0</v>
      </c>
      <c r="L1324" s="210" t="s">
        <v>1827</v>
      </c>
    </row>
    <row r="1325" spans="1:12" ht="38.25">
      <c r="A1325" s="120" t="s">
        <v>2173</v>
      </c>
      <c r="B1325" s="121" t="s">
        <v>1829</v>
      </c>
      <c r="C1325" s="38">
        <v>0</v>
      </c>
      <c r="D1325" s="122">
        <v>0</v>
      </c>
      <c r="E1325" s="38">
        <v>0</v>
      </c>
      <c r="F1325" s="38">
        <v>0</v>
      </c>
      <c r="G1325" s="38">
        <v>2100000</v>
      </c>
      <c r="H1325" s="38">
        <v>0</v>
      </c>
      <c r="I1325" s="38">
        <f t="shared" si="22"/>
        <v>2100000</v>
      </c>
      <c r="J1325" s="38">
        <f t="shared" si="23"/>
        <v>0</v>
      </c>
      <c r="K1325" s="38">
        <v>0</v>
      </c>
      <c r="L1325" s="210" t="s">
        <v>1827</v>
      </c>
    </row>
    <row r="1326" spans="1:12" ht="25.5">
      <c r="A1326" s="120" t="s">
        <v>2174</v>
      </c>
      <c r="B1326" s="121" t="s">
        <v>1830</v>
      </c>
      <c r="C1326" s="38">
        <v>0</v>
      </c>
      <c r="D1326" s="122">
        <v>0</v>
      </c>
      <c r="E1326" s="38">
        <v>0</v>
      </c>
      <c r="F1326" s="38">
        <v>0</v>
      </c>
      <c r="G1326" s="38">
        <v>5300000</v>
      </c>
      <c r="H1326" s="38">
        <v>0</v>
      </c>
      <c r="I1326" s="38">
        <f t="shared" si="22"/>
        <v>5300000</v>
      </c>
      <c r="J1326" s="38">
        <f t="shared" si="23"/>
        <v>0</v>
      </c>
      <c r="K1326" s="38">
        <v>0</v>
      </c>
      <c r="L1326" s="210" t="s">
        <v>1831</v>
      </c>
    </row>
    <row r="1327" spans="1:12" ht="25.5">
      <c r="A1327" s="120" t="s">
        <v>2111</v>
      </c>
      <c r="B1327" s="121" t="s">
        <v>1832</v>
      </c>
      <c r="C1327" s="38">
        <v>0</v>
      </c>
      <c r="D1327" s="122">
        <v>0</v>
      </c>
      <c r="E1327" s="38">
        <v>0</v>
      </c>
      <c r="F1327" s="38">
        <v>0</v>
      </c>
      <c r="G1327" s="38">
        <v>340000</v>
      </c>
      <c r="H1327" s="38">
        <f>28.55+15.27</f>
        <v>43.82</v>
      </c>
      <c r="I1327" s="38">
        <f t="shared" si="22"/>
        <v>340000</v>
      </c>
      <c r="J1327" s="38">
        <f t="shared" si="23"/>
        <v>43.82</v>
      </c>
      <c r="K1327" s="38">
        <v>0</v>
      </c>
      <c r="L1327" s="210" t="s">
        <v>1827</v>
      </c>
    </row>
    <row r="1328" spans="1:12" ht="38.25">
      <c r="A1328" s="120" t="s">
        <v>2112</v>
      </c>
      <c r="B1328" s="121" t="s">
        <v>1375</v>
      </c>
      <c r="C1328" s="38">
        <v>0</v>
      </c>
      <c r="D1328" s="122">
        <v>0</v>
      </c>
      <c r="E1328" s="38">
        <v>0</v>
      </c>
      <c r="F1328" s="38">
        <v>0</v>
      </c>
      <c r="G1328" s="38">
        <v>600000</v>
      </c>
      <c r="H1328" s="38">
        <v>0</v>
      </c>
      <c r="I1328" s="38">
        <f t="shared" si="22"/>
        <v>600000</v>
      </c>
      <c r="J1328" s="38">
        <f t="shared" si="23"/>
        <v>0</v>
      </c>
      <c r="K1328" s="38">
        <v>0</v>
      </c>
      <c r="L1328" s="210" t="s">
        <v>1827</v>
      </c>
    </row>
    <row r="1329" spans="1:12" ht="25.5">
      <c r="A1329" s="120" t="s">
        <v>2113</v>
      </c>
      <c r="B1329" s="121" t="s">
        <v>1376</v>
      </c>
      <c r="C1329" s="38">
        <v>0</v>
      </c>
      <c r="D1329" s="122">
        <v>0</v>
      </c>
      <c r="E1329" s="38">
        <v>0</v>
      </c>
      <c r="F1329" s="38">
        <v>0</v>
      </c>
      <c r="G1329" s="38">
        <v>4000000</v>
      </c>
      <c r="H1329" s="38">
        <v>636409</v>
      </c>
      <c r="I1329" s="38">
        <f t="shared" si="22"/>
        <v>4000000</v>
      </c>
      <c r="J1329" s="38">
        <f t="shared" si="23"/>
        <v>636409</v>
      </c>
      <c r="K1329" s="38">
        <v>636933.8</v>
      </c>
      <c r="L1329" s="210" t="s">
        <v>1505</v>
      </c>
    </row>
    <row r="1330" spans="1:12" ht="25.5">
      <c r="A1330" s="120" t="s">
        <v>2175</v>
      </c>
      <c r="B1330" s="121" t="s">
        <v>1377</v>
      </c>
      <c r="C1330" s="38">
        <v>0</v>
      </c>
      <c r="D1330" s="122">
        <v>0</v>
      </c>
      <c r="E1330" s="38">
        <v>0</v>
      </c>
      <c r="F1330" s="38">
        <v>0</v>
      </c>
      <c r="G1330" s="38">
        <v>2500000</v>
      </c>
      <c r="H1330" s="38">
        <v>0</v>
      </c>
      <c r="I1330" s="38">
        <f t="shared" si="22"/>
        <v>2500000</v>
      </c>
      <c r="J1330" s="38">
        <f t="shared" si="23"/>
        <v>0</v>
      </c>
      <c r="K1330" s="38">
        <v>0</v>
      </c>
      <c r="L1330" s="210" t="s">
        <v>1827</v>
      </c>
    </row>
    <row r="1331" spans="1:12" ht="38.25">
      <c r="A1331" s="120" t="s">
        <v>2114</v>
      </c>
      <c r="B1331" s="121" t="s">
        <v>1378</v>
      </c>
      <c r="C1331" s="38">
        <v>0</v>
      </c>
      <c r="D1331" s="122">
        <v>0</v>
      </c>
      <c r="E1331" s="38">
        <v>0</v>
      </c>
      <c r="F1331" s="38">
        <v>0</v>
      </c>
      <c r="G1331" s="38">
        <v>1000000</v>
      </c>
      <c r="H1331" s="38">
        <v>0</v>
      </c>
      <c r="I1331" s="38">
        <f t="shared" si="22"/>
        <v>1000000</v>
      </c>
      <c r="J1331" s="38">
        <f t="shared" si="23"/>
        <v>0</v>
      </c>
      <c r="K1331" s="38">
        <v>0</v>
      </c>
      <c r="L1331" s="210" t="s">
        <v>1827</v>
      </c>
    </row>
    <row r="1332" spans="1:12" ht="38.25">
      <c r="A1332" s="120" t="s">
        <v>2115</v>
      </c>
      <c r="B1332" s="121" t="s">
        <v>1379</v>
      </c>
      <c r="C1332" s="38">
        <v>0</v>
      </c>
      <c r="D1332" s="122">
        <v>0</v>
      </c>
      <c r="E1332" s="38">
        <v>0</v>
      </c>
      <c r="F1332" s="38">
        <v>0</v>
      </c>
      <c r="G1332" s="38">
        <v>5800000</v>
      </c>
      <c r="H1332" s="38">
        <v>0</v>
      </c>
      <c r="I1332" s="38">
        <f t="shared" si="22"/>
        <v>5800000</v>
      </c>
      <c r="J1332" s="38">
        <f t="shared" si="23"/>
        <v>0</v>
      </c>
      <c r="K1332" s="38">
        <v>0</v>
      </c>
      <c r="L1332" s="210" t="s">
        <v>1827</v>
      </c>
    </row>
    <row r="1333" spans="1:12" ht="38.25">
      <c r="A1333" s="120" t="s">
        <v>2116</v>
      </c>
      <c r="B1333" s="121" t="s">
        <v>1380</v>
      </c>
      <c r="C1333" s="38">
        <v>0</v>
      </c>
      <c r="D1333" s="122">
        <v>0</v>
      </c>
      <c r="E1333" s="38">
        <v>0</v>
      </c>
      <c r="F1333" s="38">
        <v>0</v>
      </c>
      <c r="G1333" s="38">
        <v>700000</v>
      </c>
      <c r="H1333" s="38">
        <v>0</v>
      </c>
      <c r="I1333" s="38">
        <f t="shared" si="22"/>
        <v>700000</v>
      </c>
      <c r="J1333" s="38">
        <f t="shared" si="23"/>
        <v>0</v>
      </c>
      <c r="K1333" s="38">
        <v>0</v>
      </c>
      <c r="L1333" s="210" t="s">
        <v>1827</v>
      </c>
    </row>
    <row r="1334" spans="1:12" ht="318.75">
      <c r="A1334" s="125" t="s">
        <v>2117</v>
      </c>
      <c r="B1334" s="121" t="s">
        <v>1506</v>
      </c>
      <c r="C1334" s="38">
        <v>309000</v>
      </c>
      <c r="D1334" s="122">
        <v>200000</v>
      </c>
      <c r="E1334" s="38">
        <v>0</v>
      </c>
      <c r="F1334" s="38">
        <v>0</v>
      </c>
      <c r="G1334" s="38">
        <v>0</v>
      </c>
      <c r="H1334" s="38">
        <v>0</v>
      </c>
      <c r="I1334" s="38">
        <f t="shared" si="22"/>
        <v>309000</v>
      </c>
      <c r="J1334" s="38">
        <f t="shared" si="23"/>
        <v>200000</v>
      </c>
      <c r="K1334" s="38">
        <v>0</v>
      </c>
      <c r="L1334" s="210" t="s">
        <v>1507</v>
      </c>
    </row>
    <row r="1335" spans="1:12" ht="15">
      <c r="A1335" s="120"/>
      <c r="B1335" s="126" t="s">
        <v>1381</v>
      </c>
      <c r="C1335" s="38">
        <f aca="true" t="shared" si="24" ref="C1335:H1335">C1336</f>
        <v>0</v>
      </c>
      <c r="D1335" s="122">
        <f t="shared" si="24"/>
        <v>0</v>
      </c>
      <c r="E1335" s="38">
        <v>0</v>
      </c>
      <c r="F1335" s="38">
        <v>0</v>
      </c>
      <c r="G1335" s="38">
        <f t="shared" si="24"/>
        <v>22974000</v>
      </c>
      <c r="H1335" s="38">
        <f t="shared" si="24"/>
        <v>0</v>
      </c>
      <c r="I1335" s="38">
        <f>G1335+C1335+E1335</f>
        <v>22974000</v>
      </c>
      <c r="J1335" s="38">
        <f t="shared" si="23"/>
        <v>0</v>
      </c>
      <c r="K1335" s="38"/>
      <c r="L1335" s="210"/>
    </row>
    <row r="1336" spans="1:12" ht="15">
      <c r="A1336" s="120"/>
      <c r="B1336" s="127" t="s">
        <v>1382</v>
      </c>
      <c r="C1336" s="38"/>
      <c r="D1336" s="122"/>
      <c r="E1336" s="38"/>
      <c r="F1336" s="38"/>
      <c r="G1336" s="38">
        <f>G1337</f>
        <v>22974000</v>
      </c>
      <c r="H1336" s="38">
        <v>0</v>
      </c>
      <c r="I1336" s="38">
        <v>0</v>
      </c>
      <c r="J1336" s="38">
        <f t="shared" si="23"/>
        <v>0</v>
      </c>
      <c r="K1336" s="38">
        <v>0</v>
      </c>
      <c r="L1336" s="210"/>
    </row>
    <row r="1337" spans="1:12" ht="15">
      <c r="A1337" s="120"/>
      <c r="B1337" s="127" t="s">
        <v>1383</v>
      </c>
      <c r="C1337" s="38">
        <f>SUM(C1339:C1351)</f>
        <v>0</v>
      </c>
      <c r="D1337" s="122">
        <f>SUM(D1339:D1351)</f>
        <v>0</v>
      </c>
      <c r="E1337" s="38">
        <f>SUM(E1339:E1351)</f>
        <v>0</v>
      </c>
      <c r="F1337" s="38">
        <f>SUM(F1339:F1351)</f>
        <v>0</v>
      </c>
      <c r="G1337" s="38">
        <f>SUM(G1339:G1351)</f>
        <v>22974000</v>
      </c>
      <c r="H1337" s="38">
        <v>0</v>
      </c>
      <c r="I1337" s="38">
        <v>0</v>
      </c>
      <c r="J1337" s="38">
        <f t="shared" si="23"/>
        <v>0</v>
      </c>
      <c r="K1337" s="38">
        <v>0</v>
      </c>
      <c r="L1337" s="210"/>
    </row>
    <row r="1338" spans="1:12" ht="15">
      <c r="A1338" s="120"/>
      <c r="B1338" s="127" t="s">
        <v>2020</v>
      </c>
      <c r="C1338" s="38"/>
      <c r="D1338" s="122"/>
      <c r="E1338" s="39"/>
      <c r="F1338" s="39"/>
      <c r="G1338" s="38"/>
      <c r="H1338" s="38">
        <v>0</v>
      </c>
      <c r="I1338" s="38">
        <v>0</v>
      </c>
      <c r="J1338" s="38">
        <f t="shared" si="23"/>
        <v>0</v>
      </c>
      <c r="K1338" s="38">
        <v>0</v>
      </c>
      <c r="L1338" s="58"/>
    </row>
    <row r="1339" spans="1:12" ht="15">
      <c r="A1339" s="123" t="s">
        <v>2118</v>
      </c>
      <c r="B1339" s="121" t="s">
        <v>1384</v>
      </c>
      <c r="C1339" s="38">
        <v>0</v>
      </c>
      <c r="D1339" s="38">
        <v>0</v>
      </c>
      <c r="E1339" s="38">
        <v>0</v>
      </c>
      <c r="F1339" s="38">
        <v>0</v>
      </c>
      <c r="G1339" s="38">
        <v>1170000</v>
      </c>
      <c r="H1339" s="38">
        <v>0</v>
      </c>
      <c r="I1339" s="38">
        <v>0</v>
      </c>
      <c r="J1339" s="38">
        <f t="shared" si="23"/>
        <v>0</v>
      </c>
      <c r="K1339" s="38">
        <v>0</v>
      </c>
      <c r="L1339" s="210" t="s">
        <v>1385</v>
      </c>
    </row>
    <row r="1340" spans="1:12" ht="15">
      <c r="A1340" s="120" t="s">
        <v>2119</v>
      </c>
      <c r="B1340" s="121" t="s">
        <v>1386</v>
      </c>
      <c r="C1340" s="38">
        <v>0</v>
      </c>
      <c r="D1340" s="38">
        <v>0</v>
      </c>
      <c r="E1340" s="38">
        <v>0</v>
      </c>
      <c r="F1340" s="38">
        <v>0</v>
      </c>
      <c r="G1340" s="38">
        <v>780000</v>
      </c>
      <c r="H1340" s="38">
        <v>0</v>
      </c>
      <c r="I1340" s="38">
        <v>0</v>
      </c>
      <c r="J1340" s="38">
        <f t="shared" si="23"/>
        <v>0</v>
      </c>
      <c r="K1340" s="38">
        <v>0</v>
      </c>
      <c r="L1340" s="210" t="s">
        <v>1385</v>
      </c>
    </row>
    <row r="1341" spans="1:12" ht="15">
      <c r="A1341" s="120" t="s">
        <v>2120</v>
      </c>
      <c r="B1341" s="121" t="s">
        <v>1387</v>
      </c>
      <c r="C1341" s="38">
        <v>0</v>
      </c>
      <c r="D1341" s="38">
        <v>0</v>
      </c>
      <c r="E1341" s="38">
        <v>0</v>
      </c>
      <c r="F1341" s="38">
        <v>0</v>
      </c>
      <c r="G1341" s="38">
        <v>3640000</v>
      </c>
      <c r="H1341" s="38">
        <v>0</v>
      </c>
      <c r="I1341" s="38">
        <v>0</v>
      </c>
      <c r="J1341" s="38">
        <f t="shared" si="23"/>
        <v>0</v>
      </c>
      <c r="K1341" s="38">
        <v>0</v>
      </c>
      <c r="L1341" s="210" t="s">
        <v>1385</v>
      </c>
    </row>
    <row r="1342" spans="1:12" ht="15">
      <c r="A1342" s="120" t="s">
        <v>2121</v>
      </c>
      <c r="B1342" s="121" t="s">
        <v>1388</v>
      </c>
      <c r="C1342" s="38">
        <v>0</v>
      </c>
      <c r="D1342" s="38">
        <v>0</v>
      </c>
      <c r="E1342" s="38">
        <v>0</v>
      </c>
      <c r="F1342" s="38">
        <v>0</v>
      </c>
      <c r="G1342" s="38">
        <v>4160000</v>
      </c>
      <c r="H1342" s="38">
        <v>0</v>
      </c>
      <c r="I1342" s="38">
        <v>0</v>
      </c>
      <c r="J1342" s="38">
        <f t="shared" si="23"/>
        <v>0</v>
      </c>
      <c r="K1342" s="38">
        <v>0</v>
      </c>
      <c r="L1342" s="210" t="s">
        <v>1385</v>
      </c>
    </row>
    <row r="1343" spans="1:12" ht="15">
      <c r="A1343" s="120" t="s">
        <v>2122</v>
      </c>
      <c r="B1343" s="121" t="s">
        <v>1389</v>
      </c>
      <c r="C1343" s="38">
        <v>0</v>
      </c>
      <c r="D1343" s="38">
        <v>0</v>
      </c>
      <c r="E1343" s="38">
        <v>0</v>
      </c>
      <c r="F1343" s="38">
        <v>0</v>
      </c>
      <c r="G1343" s="38">
        <v>8008000</v>
      </c>
      <c r="H1343" s="38">
        <v>0</v>
      </c>
      <c r="I1343" s="38">
        <v>0</v>
      </c>
      <c r="J1343" s="38">
        <f t="shared" si="23"/>
        <v>0</v>
      </c>
      <c r="K1343" s="38">
        <v>0</v>
      </c>
      <c r="L1343" s="210" t="s">
        <v>1385</v>
      </c>
    </row>
    <row r="1344" spans="1:12" ht="25.5">
      <c r="A1344" s="120" t="s">
        <v>2123</v>
      </c>
      <c r="B1344" s="121" t="s">
        <v>1390</v>
      </c>
      <c r="C1344" s="38">
        <v>0</v>
      </c>
      <c r="D1344" s="38">
        <v>0</v>
      </c>
      <c r="E1344" s="38">
        <v>0</v>
      </c>
      <c r="F1344" s="38">
        <v>0</v>
      </c>
      <c r="G1344" s="38">
        <v>520000</v>
      </c>
      <c r="H1344" s="38">
        <v>0</v>
      </c>
      <c r="I1344" s="38">
        <v>0</v>
      </c>
      <c r="J1344" s="38">
        <f t="shared" si="23"/>
        <v>0</v>
      </c>
      <c r="K1344" s="38">
        <v>0</v>
      </c>
      <c r="L1344" s="210" t="s">
        <v>1385</v>
      </c>
    </row>
    <row r="1345" spans="1:12" ht="15">
      <c r="A1345" s="120" t="s">
        <v>2124</v>
      </c>
      <c r="B1345" s="121" t="s">
        <v>1391</v>
      </c>
      <c r="C1345" s="38">
        <v>0</v>
      </c>
      <c r="D1345" s="38">
        <v>0</v>
      </c>
      <c r="E1345" s="38">
        <v>0</v>
      </c>
      <c r="F1345" s="38">
        <v>0</v>
      </c>
      <c r="G1345" s="38">
        <v>2184000</v>
      </c>
      <c r="H1345" s="38">
        <v>0</v>
      </c>
      <c r="I1345" s="38">
        <v>0</v>
      </c>
      <c r="J1345" s="38">
        <f t="shared" si="23"/>
        <v>0</v>
      </c>
      <c r="K1345" s="38">
        <v>0</v>
      </c>
      <c r="L1345" s="210" t="s">
        <v>1385</v>
      </c>
    </row>
    <row r="1346" spans="1:12" ht="15">
      <c r="A1346" s="120" t="s">
        <v>2125</v>
      </c>
      <c r="B1346" s="121" t="s">
        <v>1392</v>
      </c>
      <c r="C1346" s="38">
        <v>0</v>
      </c>
      <c r="D1346" s="38">
        <v>0</v>
      </c>
      <c r="E1346" s="38">
        <v>0</v>
      </c>
      <c r="F1346" s="38">
        <v>0</v>
      </c>
      <c r="G1346" s="38">
        <v>416000</v>
      </c>
      <c r="H1346" s="38">
        <v>0</v>
      </c>
      <c r="I1346" s="38">
        <v>0</v>
      </c>
      <c r="J1346" s="38">
        <f t="shared" si="23"/>
        <v>0</v>
      </c>
      <c r="K1346" s="38">
        <v>0</v>
      </c>
      <c r="L1346" s="210" t="s">
        <v>1385</v>
      </c>
    </row>
    <row r="1347" spans="1:12" ht="25.5">
      <c r="A1347" s="120" t="s">
        <v>2126</v>
      </c>
      <c r="B1347" s="121" t="s">
        <v>1393</v>
      </c>
      <c r="C1347" s="38">
        <v>0</v>
      </c>
      <c r="D1347" s="38">
        <v>0</v>
      </c>
      <c r="E1347" s="38">
        <v>0</v>
      </c>
      <c r="F1347" s="38">
        <v>0</v>
      </c>
      <c r="G1347" s="38">
        <v>780000</v>
      </c>
      <c r="H1347" s="38">
        <v>0</v>
      </c>
      <c r="I1347" s="38">
        <v>0</v>
      </c>
      <c r="J1347" s="38">
        <f t="shared" si="23"/>
        <v>0</v>
      </c>
      <c r="K1347" s="38">
        <v>0</v>
      </c>
      <c r="L1347" s="210" t="s">
        <v>1385</v>
      </c>
    </row>
    <row r="1348" spans="1:12" ht="25.5">
      <c r="A1348" s="120" t="s">
        <v>1395</v>
      </c>
      <c r="B1348" s="121" t="s">
        <v>1394</v>
      </c>
      <c r="C1348" s="38">
        <v>0</v>
      </c>
      <c r="D1348" s="38">
        <v>0</v>
      </c>
      <c r="E1348" s="38">
        <v>0</v>
      </c>
      <c r="F1348" s="38">
        <v>0</v>
      </c>
      <c r="G1348" s="38">
        <v>364000</v>
      </c>
      <c r="H1348" s="38">
        <v>0</v>
      </c>
      <c r="I1348" s="38">
        <v>0</v>
      </c>
      <c r="J1348" s="38">
        <f t="shared" si="23"/>
        <v>0</v>
      </c>
      <c r="K1348" s="38">
        <v>0</v>
      </c>
      <c r="L1348" s="210" t="s">
        <v>1385</v>
      </c>
    </row>
    <row r="1349" spans="1:12" ht="25.5">
      <c r="A1349" s="120" t="s">
        <v>2127</v>
      </c>
      <c r="B1349" s="121" t="s">
        <v>1396</v>
      </c>
      <c r="C1349" s="38">
        <v>0</v>
      </c>
      <c r="D1349" s="38">
        <v>0</v>
      </c>
      <c r="E1349" s="38">
        <v>0</v>
      </c>
      <c r="F1349" s="38">
        <v>0</v>
      </c>
      <c r="G1349" s="38">
        <v>390000</v>
      </c>
      <c r="H1349" s="38">
        <v>0</v>
      </c>
      <c r="I1349" s="38">
        <v>0</v>
      </c>
      <c r="J1349" s="38">
        <f t="shared" si="23"/>
        <v>0</v>
      </c>
      <c r="K1349" s="38">
        <v>0</v>
      </c>
      <c r="L1349" s="210" t="s">
        <v>1385</v>
      </c>
    </row>
    <row r="1350" spans="1:12" ht="15">
      <c r="A1350" s="120" t="s">
        <v>1398</v>
      </c>
      <c r="B1350" s="121" t="s">
        <v>1397</v>
      </c>
      <c r="C1350" s="38">
        <v>0</v>
      </c>
      <c r="D1350" s="38">
        <v>0</v>
      </c>
      <c r="E1350" s="38">
        <v>0</v>
      </c>
      <c r="F1350" s="38">
        <v>0</v>
      </c>
      <c r="G1350" s="38">
        <v>312000</v>
      </c>
      <c r="H1350" s="38">
        <v>0</v>
      </c>
      <c r="I1350" s="38">
        <v>0</v>
      </c>
      <c r="J1350" s="38">
        <f t="shared" si="23"/>
        <v>0</v>
      </c>
      <c r="K1350" s="38">
        <v>0</v>
      </c>
      <c r="L1350" s="210" t="s">
        <v>1385</v>
      </c>
    </row>
    <row r="1351" spans="1:12" ht="25.5">
      <c r="A1351" s="120" t="s">
        <v>1508</v>
      </c>
      <c r="B1351" s="121" t="s">
        <v>1399</v>
      </c>
      <c r="C1351" s="38">
        <v>0</v>
      </c>
      <c r="D1351" s="38">
        <v>0</v>
      </c>
      <c r="E1351" s="38">
        <v>0</v>
      </c>
      <c r="F1351" s="38">
        <v>0</v>
      </c>
      <c r="G1351" s="38">
        <v>250000</v>
      </c>
      <c r="H1351" s="38">
        <v>0</v>
      </c>
      <c r="I1351" s="38">
        <v>250000</v>
      </c>
      <c r="J1351" s="38">
        <v>0</v>
      </c>
      <c r="K1351" s="38">
        <v>0</v>
      </c>
      <c r="L1351" s="210"/>
    </row>
    <row r="1352" spans="1:12" ht="56.25">
      <c r="A1352" s="128"/>
      <c r="B1352" s="110" t="s">
        <v>2093</v>
      </c>
      <c r="C1352" s="129"/>
      <c r="D1352" s="129"/>
      <c r="E1352" s="129"/>
      <c r="F1352" s="129"/>
      <c r="G1352" s="129"/>
      <c r="H1352" s="129"/>
      <c r="I1352" s="129"/>
      <c r="J1352" s="129"/>
      <c r="K1352" s="129"/>
      <c r="L1352" s="130"/>
    </row>
    <row r="1353" spans="1:12" ht="15">
      <c r="A1353" s="131" t="s">
        <v>2018</v>
      </c>
      <c r="B1353" s="132" t="s">
        <v>2019</v>
      </c>
      <c r="C1353" s="133">
        <f>SUM(C1355)</f>
        <v>8381354.800000001</v>
      </c>
      <c r="D1353" s="133">
        <f>SUM(D1355)</f>
        <v>3005727.290949998</v>
      </c>
      <c r="E1353" s="133">
        <f>SUM(E1355)</f>
        <v>0</v>
      </c>
      <c r="F1353" s="133">
        <f>SUM(F1355)</f>
        <v>0</v>
      </c>
      <c r="G1353" s="133">
        <f>SUM(G1357:G1509)</f>
        <v>5225000</v>
      </c>
      <c r="H1353" s="133">
        <f>SUM(H1357:H1509)</f>
        <v>1518000</v>
      </c>
      <c r="I1353" s="133">
        <f>SUM(C1353,E1353,G1353)</f>
        <v>13606354.8</v>
      </c>
      <c r="J1353" s="133">
        <f>SUM(D1353,F1353,H1353)</f>
        <v>4523727.290949998</v>
      </c>
      <c r="K1353" s="133">
        <f>SUM(K1355)</f>
        <v>4484627.391279999</v>
      </c>
      <c r="L1353" s="134"/>
    </row>
    <row r="1354" spans="1:12" ht="15">
      <c r="A1354" s="131"/>
      <c r="B1354" s="135" t="s">
        <v>2020</v>
      </c>
      <c r="C1354" s="136"/>
      <c r="D1354" s="136"/>
      <c r="E1354" s="137"/>
      <c r="F1354" s="137"/>
      <c r="G1354" s="137"/>
      <c r="H1354" s="137"/>
      <c r="I1354" s="136"/>
      <c r="J1354" s="136"/>
      <c r="K1354" s="136"/>
      <c r="L1354" s="134"/>
    </row>
    <row r="1355" spans="1:12" ht="15">
      <c r="A1355" s="131" t="s">
        <v>2021</v>
      </c>
      <c r="B1355" s="138" t="s">
        <v>2091</v>
      </c>
      <c r="C1355" s="133">
        <f>SUM(C1361:C1509)-C1386-C1397-C1405-C1427-C1448-C1456-C1464-C1477-C1485-C1491-C1497-C1502</f>
        <v>8381354.800000001</v>
      </c>
      <c r="D1355" s="133">
        <f>SUM(D1361:D1509)-D1386-D1397-D1405-D1427-D1448-D1456-D1464-D1477-D1485-D1491-D1497-D1502</f>
        <v>3005727.290949998</v>
      </c>
      <c r="E1355" s="133">
        <v>0</v>
      </c>
      <c r="F1355" s="133">
        <v>0</v>
      </c>
      <c r="G1355" s="133">
        <f>G1353</f>
        <v>5225000</v>
      </c>
      <c r="H1355" s="133">
        <f>H1353</f>
        <v>1518000</v>
      </c>
      <c r="I1355" s="133">
        <f>SUM(C1355,E1355,G1355)</f>
        <v>13606354.8</v>
      </c>
      <c r="J1355" s="133">
        <f>SUM(D1355,F1355,H1355)</f>
        <v>4523727.290949998</v>
      </c>
      <c r="K1355" s="133">
        <f>SUM(K1361:K1509)-K1386-K1397-K1405-K1427-K1448-K1456-K1464-K1477-K1485-K1491-K1497-K1502</f>
        <v>4484627.391279999</v>
      </c>
      <c r="L1355" s="139"/>
    </row>
    <row r="1356" spans="1:12" ht="15">
      <c r="A1356" s="46"/>
      <c r="B1356" s="140" t="s">
        <v>2078</v>
      </c>
      <c r="C1356" s="141"/>
      <c r="D1356" s="141"/>
      <c r="E1356" s="142"/>
      <c r="F1356" s="142"/>
      <c r="G1356" s="142"/>
      <c r="H1356" s="142"/>
      <c r="I1356" s="141"/>
      <c r="J1356" s="141"/>
      <c r="K1356" s="141"/>
      <c r="L1356" s="139"/>
    </row>
    <row r="1357" spans="1:12" ht="29.25">
      <c r="A1357" s="212" t="s">
        <v>2033</v>
      </c>
      <c r="B1357" s="138" t="s">
        <v>2057</v>
      </c>
      <c r="C1357" s="133">
        <f>SUM(C1361:C1385)</f>
        <v>2510021.3</v>
      </c>
      <c r="D1357" s="133">
        <f>SUM(D1361:D1385)</f>
        <v>1263851.3822500003</v>
      </c>
      <c r="E1357" s="133">
        <v>0</v>
      </c>
      <c r="F1357" s="133">
        <v>0</v>
      </c>
      <c r="G1357" s="133">
        <v>0</v>
      </c>
      <c r="H1357" s="133">
        <v>0</v>
      </c>
      <c r="I1357" s="133">
        <f>SUM(C1357,E1357,G1357)</f>
        <v>2510021.3</v>
      </c>
      <c r="J1357" s="133">
        <f>SUM(D1357,F1357,H1357)</f>
        <v>1263851.3822500003</v>
      </c>
      <c r="K1357" s="133">
        <f>SUM(K1361:K1385)</f>
        <v>1263851.3</v>
      </c>
      <c r="L1357" s="213"/>
    </row>
    <row r="1358" spans="1:12" ht="15">
      <c r="A1358" s="214"/>
      <c r="B1358" s="144" t="s">
        <v>2058</v>
      </c>
      <c r="C1358" s="145"/>
      <c r="D1358" s="145"/>
      <c r="E1358" s="145"/>
      <c r="F1358" s="145"/>
      <c r="G1358" s="145"/>
      <c r="H1358" s="145"/>
      <c r="I1358" s="145"/>
      <c r="J1358" s="145"/>
      <c r="K1358" s="145"/>
      <c r="L1358" s="215"/>
    </row>
    <row r="1359" spans="1:12" ht="15">
      <c r="A1359" s="214"/>
      <c r="B1359" s="144"/>
      <c r="C1359" s="145"/>
      <c r="D1359" s="145"/>
      <c r="E1359" s="145"/>
      <c r="F1359" s="145"/>
      <c r="G1359" s="145"/>
      <c r="H1359" s="145"/>
      <c r="I1359" s="145"/>
      <c r="J1359" s="145"/>
      <c r="K1359" s="145"/>
      <c r="L1359" s="215"/>
    </row>
    <row r="1360" spans="1:12" ht="75">
      <c r="A1360" s="212"/>
      <c r="B1360" s="146" t="s">
        <v>2081</v>
      </c>
      <c r="C1360" s="147"/>
      <c r="D1360" s="145"/>
      <c r="E1360" s="147"/>
      <c r="F1360" s="147"/>
      <c r="G1360" s="147"/>
      <c r="H1360" s="147"/>
      <c r="I1360" s="147"/>
      <c r="J1360" s="145"/>
      <c r="K1360" s="148"/>
      <c r="L1360" s="216"/>
    </row>
    <row r="1361" spans="1:12" ht="15">
      <c r="A1361" s="212"/>
      <c r="B1361" s="146" t="s">
        <v>1709</v>
      </c>
      <c r="C1361" s="145"/>
      <c r="D1361" s="145"/>
      <c r="E1361" s="147"/>
      <c r="F1361" s="147"/>
      <c r="G1361" s="147"/>
      <c r="H1361" s="147"/>
      <c r="I1361" s="147"/>
      <c r="J1361" s="145"/>
      <c r="K1361" s="148"/>
      <c r="L1361" s="216"/>
    </row>
    <row r="1362" spans="1:12" ht="90">
      <c r="A1362" s="212"/>
      <c r="B1362" s="146" t="s">
        <v>1710</v>
      </c>
      <c r="C1362" s="145">
        <v>436121.3</v>
      </c>
      <c r="D1362" s="149">
        <v>275655.5</v>
      </c>
      <c r="E1362" s="150">
        <v>0</v>
      </c>
      <c r="F1362" s="150">
        <v>0</v>
      </c>
      <c r="G1362" s="150">
        <v>0</v>
      </c>
      <c r="H1362" s="150">
        <v>0</v>
      </c>
      <c r="I1362" s="145">
        <f>SUM(C1362,E1362,G1362)</f>
        <v>436121.3</v>
      </c>
      <c r="J1362" s="145">
        <f>SUM(D1362,F1362,H1362)</f>
        <v>275655.5</v>
      </c>
      <c r="K1362" s="151">
        <v>275655.5</v>
      </c>
      <c r="L1362" s="217" t="s">
        <v>1411</v>
      </c>
    </row>
    <row r="1363" spans="1:12" ht="15">
      <c r="A1363" s="212"/>
      <c r="B1363" s="146" t="s">
        <v>1711</v>
      </c>
      <c r="C1363" s="145"/>
      <c r="D1363" s="145"/>
      <c r="E1363" s="147"/>
      <c r="F1363" s="147"/>
      <c r="G1363" s="147"/>
      <c r="H1363" s="147"/>
      <c r="I1363" s="147"/>
      <c r="J1363" s="145"/>
      <c r="K1363" s="148"/>
      <c r="L1363" s="216"/>
    </row>
    <row r="1364" spans="1:12" ht="15">
      <c r="A1364" s="212"/>
      <c r="B1364" s="146" t="s">
        <v>1712</v>
      </c>
      <c r="C1364" s="145">
        <v>87049.2</v>
      </c>
      <c r="D1364" s="149">
        <v>0</v>
      </c>
      <c r="E1364" s="150">
        <v>0</v>
      </c>
      <c r="F1364" s="150">
        <v>0</v>
      </c>
      <c r="G1364" s="150">
        <v>0</v>
      </c>
      <c r="H1364" s="150">
        <v>0</v>
      </c>
      <c r="I1364" s="145">
        <f>SUM(C1364,E1364,G1364)</f>
        <v>87049.2</v>
      </c>
      <c r="J1364" s="145">
        <f>SUM(D1364,F1364,H1364)</f>
        <v>0</v>
      </c>
      <c r="K1364" s="151">
        <v>0</v>
      </c>
      <c r="L1364" s="216"/>
    </row>
    <row r="1365" spans="1:12" ht="15">
      <c r="A1365" s="212"/>
      <c r="B1365" s="146" t="s">
        <v>1710</v>
      </c>
      <c r="C1365" s="145"/>
      <c r="D1365" s="145"/>
      <c r="E1365" s="147"/>
      <c r="F1365" s="147"/>
      <c r="G1365" s="147"/>
      <c r="H1365" s="147"/>
      <c r="I1365" s="147"/>
      <c r="J1365" s="145"/>
      <c r="K1365" s="148"/>
      <c r="L1365" s="216"/>
    </row>
    <row r="1366" spans="1:12" ht="15">
      <c r="A1366" s="212"/>
      <c r="B1366" s="146" t="s">
        <v>1713</v>
      </c>
      <c r="C1366" s="145"/>
      <c r="D1366" s="145"/>
      <c r="E1366" s="147"/>
      <c r="F1366" s="147"/>
      <c r="G1366" s="147"/>
      <c r="H1366" s="147"/>
      <c r="I1366" s="147"/>
      <c r="J1366" s="145"/>
      <c r="K1366" s="148"/>
      <c r="L1366" s="216"/>
    </row>
    <row r="1367" spans="1:12" ht="15">
      <c r="A1367" s="212"/>
      <c r="B1367" s="146" t="s">
        <v>1712</v>
      </c>
      <c r="C1367" s="145">
        <v>94450.8</v>
      </c>
      <c r="D1367" s="149">
        <v>0</v>
      </c>
      <c r="E1367" s="150">
        <v>0</v>
      </c>
      <c r="F1367" s="150">
        <v>0</v>
      </c>
      <c r="G1367" s="150">
        <v>0</v>
      </c>
      <c r="H1367" s="150">
        <v>0</v>
      </c>
      <c r="I1367" s="145">
        <f>SUM(C1367,E1367,G1367)</f>
        <v>94450.8</v>
      </c>
      <c r="J1367" s="145">
        <f>SUM(D1367,F1367,H1367)</f>
        <v>0</v>
      </c>
      <c r="K1367" s="151">
        <v>0</v>
      </c>
      <c r="L1367" s="216"/>
    </row>
    <row r="1368" spans="1:12" ht="45">
      <c r="A1368" s="212"/>
      <c r="B1368" s="152" t="s">
        <v>2004</v>
      </c>
      <c r="C1368" s="153"/>
      <c r="D1368" s="143"/>
      <c r="E1368" s="143"/>
      <c r="F1368" s="143"/>
      <c r="G1368" s="143"/>
      <c r="H1368" s="143"/>
      <c r="I1368" s="143"/>
      <c r="J1368" s="143"/>
      <c r="K1368" s="143"/>
      <c r="L1368" s="218"/>
    </row>
    <row r="1369" spans="1:12" ht="77.25">
      <c r="A1369" s="212"/>
      <c r="B1369" s="152" t="s">
        <v>1710</v>
      </c>
      <c r="C1369" s="145">
        <v>365000</v>
      </c>
      <c r="D1369" s="149">
        <v>119259.2</v>
      </c>
      <c r="E1369" s="150">
        <v>0</v>
      </c>
      <c r="F1369" s="150">
        <v>0</v>
      </c>
      <c r="G1369" s="150">
        <v>0</v>
      </c>
      <c r="H1369" s="150">
        <v>0</v>
      </c>
      <c r="I1369" s="145">
        <f>SUM(C1369,E1369,G1369)</f>
        <v>365000</v>
      </c>
      <c r="J1369" s="145">
        <f>SUM(D1369,F1369,H1369)</f>
        <v>119259.2</v>
      </c>
      <c r="K1369" s="149">
        <v>119259.2</v>
      </c>
      <c r="L1369" s="219" t="s">
        <v>1412</v>
      </c>
    </row>
    <row r="1370" spans="1:12" ht="51.75">
      <c r="A1370" s="212"/>
      <c r="B1370" s="143"/>
      <c r="C1370" s="143"/>
      <c r="D1370" s="143"/>
      <c r="E1370" s="143"/>
      <c r="F1370" s="143"/>
      <c r="G1370" s="143"/>
      <c r="H1370" s="143"/>
      <c r="I1370" s="143"/>
      <c r="J1370" s="143"/>
      <c r="K1370" s="143"/>
      <c r="L1370" s="219" t="s">
        <v>1413</v>
      </c>
    </row>
    <row r="1371" spans="1:12" ht="30">
      <c r="A1371" s="212"/>
      <c r="B1371" s="154" t="s">
        <v>2005</v>
      </c>
      <c r="C1371" s="143"/>
      <c r="D1371" s="143"/>
      <c r="E1371" s="143"/>
      <c r="F1371" s="143"/>
      <c r="G1371" s="143"/>
      <c r="H1371" s="143"/>
      <c r="I1371" s="143"/>
      <c r="J1371" s="143"/>
      <c r="K1371" s="143"/>
      <c r="L1371" s="219"/>
    </row>
    <row r="1372" spans="1:12" ht="15">
      <c r="A1372" s="212"/>
      <c r="B1372" s="146" t="s">
        <v>1709</v>
      </c>
      <c r="C1372" s="143"/>
      <c r="D1372" s="143"/>
      <c r="E1372" s="143"/>
      <c r="F1372" s="143"/>
      <c r="G1372" s="143"/>
      <c r="H1372" s="143"/>
      <c r="I1372" s="143"/>
      <c r="J1372" s="143"/>
      <c r="K1372" s="143"/>
      <c r="L1372" s="220"/>
    </row>
    <row r="1373" spans="1:12" ht="15">
      <c r="A1373" s="212"/>
      <c r="B1373" s="146" t="s">
        <v>1710</v>
      </c>
      <c r="C1373" s="145">
        <v>200000</v>
      </c>
      <c r="D1373" s="149">
        <v>0</v>
      </c>
      <c r="E1373" s="150">
        <v>0</v>
      </c>
      <c r="F1373" s="150">
        <v>0</v>
      </c>
      <c r="G1373" s="150">
        <v>0</v>
      </c>
      <c r="H1373" s="150">
        <v>0</v>
      </c>
      <c r="I1373" s="145">
        <f>SUM(C1373,E1373,G1373)</f>
        <v>200000</v>
      </c>
      <c r="J1373" s="145">
        <f>SUM(D1373,F1373,H1373)</f>
        <v>0</v>
      </c>
      <c r="K1373" s="149">
        <v>0</v>
      </c>
      <c r="L1373" s="220"/>
    </row>
    <row r="1374" spans="1:12" ht="15">
      <c r="A1374" s="212"/>
      <c r="B1374" s="146" t="s">
        <v>1711</v>
      </c>
      <c r="C1374" s="145"/>
      <c r="D1374" s="149"/>
      <c r="E1374" s="150"/>
      <c r="F1374" s="150"/>
      <c r="G1374" s="150"/>
      <c r="H1374" s="150"/>
      <c r="I1374" s="145"/>
      <c r="J1374" s="145"/>
      <c r="K1374" s="149"/>
      <c r="L1374" s="215"/>
    </row>
    <row r="1375" spans="1:12" ht="15">
      <c r="A1375" s="212"/>
      <c r="B1375" s="146" t="s">
        <v>1712</v>
      </c>
      <c r="C1375" s="145">
        <v>80200</v>
      </c>
      <c r="D1375" s="149">
        <v>22913.4</v>
      </c>
      <c r="E1375" s="150">
        <v>0</v>
      </c>
      <c r="F1375" s="150">
        <v>0</v>
      </c>
      <c r="G1375" s="150">
        <v>0</v>
      </c>
      <c r="H1375" s="150">
        <v>0</v>
      </c>
      <c r="I1375" s="145">
        <f>SUM(C1375,E1375,G1375)</f>
        <v>80200</v>
      </c>
      <c r="J1375" s="145">
        <f>SUM(D1375,F1375,H1375)</f>
        <v>22913.4</v>
      </c>
      <c r="K1375" s="149">
        <v>22913.4</v>
      </c>
      <c r="L1375" s="220" t="s">
        <v>1414</v>
      </c>
    </row>
    <row r="1376" spans="1:12" ht="15">
      <c r="A1376" s="212"/>
      <c r="B1376" s="146"/>
      <c r="C1376" s="145"/>
      <c r="D1376" s="149"/>
      <c r="E1376" s="150"/>
      <c r="F1376" s="150"/>
      <c r="G1376" s="150"/>
      <c r="H1376" s="150"/>
      <c r="I1376" s="145"/>
      <c r="J1376" s="145"/>
      <c r="K1376" s="149"/>
      <c r="L1376" s="220"/>
    </row>
    <row r="1377" spans="1:12" ht="60">
      <c r="A1377" s="212"/>
      <c r="B1377" s="155" t="s">
        <v>1714</v>
      </c>
      <c r="C1377" s="145"/>
      <c r="D1377" s="145"/>
      <c r="E1377" s="150"/>
      <c r="F1377" s="150"/>
      <c r="G1377" s="150"/>
      <c r="H1377" s="150"/>
      <c r="I1377" s="145"/>
      <c r="J1377" s="145"/>
      <c r="K1377" s="145"/>
      <c r="L1377" s="215"/>
    </row>
    <row r="1378" spans="1:12" ht="77.25" customHeight="1">
      <c r="A1378" s="212"/>
      <c r="B1378" s="152" t="s">
        <v>1710</v>
      </c>
      <c r="C1378" s="145">
        <v>131200</v>
      </c>
      <c r="D1378" s="145">
        <v>61416.2</v>
      </c>
      <c r="E1378" s="150">
        <v>0</v>
      </c>
      <c r="F1378" s="150">
        <v>0</v>
      </c>
      <c r="G1378" s="150">
        <v>0</v>
      </c>
      <c r="H1378" s="150">
        <v>0</v>
      </c>
      <c r="I1378" s="145">
        <f>SUM(C1378,E1378,G1378)</f>
        <v>131200</v>
      </c>
      <c r="J1378" s="145">
        <f>SUM(D1378,F1378,H1378)</f>
        <v>61416.2</v>
      </c>
      <c r="K1378" s="145">
        <v>61416.1</v>
      </c>
      <c r="L1378" s="219" t="s">
        <v>1415</v>
      </c>
    </row>
    <row r="1379" spans="1:12" ht="60">
      <c r="A1379" s="212"/>
      <c r="B1379" s="154" t="s">
        <v>2006</v>
      </c>
      <c r="C1379" s="145"/>
      <c r="D1379" s="145"/>
      <c r="E1379" s="150"/>
      <c r="F1379" s="150"/>
      <c r="G1379" s="150"/>
      <c r="H1379" s="150"/>
      <c r="I1379" s="147"/>
      <c r="J1379" s="145"/>
      <c r="K1379" s="145"/>
      <c r="L1379" s="221"/>
    </row>
    <row r="1380" spans="1:12" ht="77.25">
      <c r="A1380" s="212"/>
      <c r="B1380" s="152" t="s">
        <v>1710</v>
      </c>
      <c r="C1380" s="145">
        <v>951000</v>
      </c>
      <c r="D1380" s="145">
        <v>716390.9</v>
      </c>
      <c r="E1380" s="150">
        <v>0</v>
      </c>
      <c r="F1380" s="150">
        <v>0</v>
      </c>
      <c r="G1380" s="150">
        <v>0</v>
      </c>
      <c r="H1380" s="150">
        <v>0</v>
      </c>
      <c r="I1380" s="145">
        <f>SUM(C1380,E1380,G1380)</f>
        <v>951000</v>
      </c>
      <c r="J1380" s="145">
        <f>SUM(D1380,F1380,H1380)</f>
        <v>716390.9</v>
      </c>
      <c r="K1380" s="145">
        <v>716390.9</v>
      </c>
      <c r="L1380" s="219" t="s">
        <v>1416</v>
      </c>
    </row>
    <row r="1381" spans="1:12" ht="45">
      <c r="A1381" s="212"/>
      <c r="B1381" s="154" t="s">
        <v>1715</v>
      </c>
      <c r="C1381" s="150"/>
      <c r="D1381" s="145"/>
      <c r="E1381" s="150"/>
      <c r="F1381" s="150"/>
      <c r="G1381" s="150"/>
      <c r="H1381" s="150"/>
      <c r="I1381" s="147"/>
      <c r="J1381" s="145"/>
      <c r="K1381" s="145"/>
      <c r="L1381" s="220"/>
    </row>
    <row r="1382" spans="1:12" ht="77.25">
      <c r="A1382" s="212"/>
      <c r="B1382" s="152" t="s">
        <v>1710</v>
      </c>
      <c r="C1382" s="145">
        <v>145000</v>
      </c>
      <c r="D1382" s="145">
        <v>68216.18225</v>
      </c>
      <c r="E1382" s="150">
        <v>0</v>
      </c>
      <c r="F1382" s="150">
        <v>0</v>
      </c>
      <c r="G1382" s="150">
        <v>0</v>
      </c>
      <c r="H1382" s="150">
        <v>0</v>
      </c>
      <c r="I1382" s="145">
        <f>SUM(C1382,E1382,G1382)</f>
        <v>145000</v>
      </c>
      <c r="J1382" s="145">
        <f>SUM(D1382,F1382,H1382)</f>
        <v>68216.18225</v>
      </c>
      <c r="K1382" s="145">
        <v>68216.2</v>
      </c>
      <c r="L1382" s="219" t="s">
        <v>1417</v>
      </c>
    </row>
    <row r="1383" spans="1:12" ht="45">
      <c r="A1383" s="212"/>
      <c r="B1383" s="156" t="s">
        <v>1716</v>
      </c>
      <c r="C1383" s="157"/>
      <c r="D1383" s="157"/>
      <c r="E1383" s="150"/>
      <c r="F1383" s="150"/>
      <c r="G1383" s="150"/>
      <c r="H1383" s="150"/>
      <c r="I1383" s="145"/>
      <c r="J1383" s="145"/>
      <c r="K1383" s="157"/>
      <c r="L1383" s="222"/>
    </row>
    <row r="1384" spans="1:12" ht="15">
      <c r="A1384" s="212"/>
      <c r="B1384" s="152" t="s">
        <v>1712</v>
      </c>
      <c r="C1384" s="145">
        <v>20000</v>
      </c>
      <c r="D1384" s="145">
        <v>0</v>
      </c>
      <c r="E1384" s="150">
        <v>0</v>
      </c>
      <c r="F1384" s="150">
        <v>0</v>
      </c>
      <c r="G1384" s="150">
        <v>0</v>
      </c>
      <c r="H1384" s="150">
        <v>0</v>
      </c>
      <c r="I1384" s="145">
        <f>SUM(C1384,E1384,G1384)</f>
        <v>20000</v>
      </c>
      <c r="J1384" s="145">
        <f>SUM(D1384,F1384,H1384)</f>
        <v>0</v>
      </c>
      <c r="K1384" s="145">
        <v>0</v>
      </c>
      <c r="L1384" s="222" t="s">
        <v>1418</v>
      </c>
    </row>
    <row r="1385" spans="1:12" ht="15">
      <c r="A1385" s="212"/>
      <c r="B1385" s="152"/>
      <c r="C1385" s="149"/>
      <c r="D1385" s="150"/>
      <c r="E1385" s="150"/>
      <c r="F1385" s="150"/>
      <c r="G1385" s="150"/>
      <c r="H1385" s="145"/>
      <c r="I1385" s="145"/>
      <c r="J1385" s="149"/>
      <c r="K1385" s="145"/>
      <c r="L1385" s="222"/>
    </row>
    <row r="1386" spans="1:12" ht="43.5">
      <c r="A1386" s="223" t="s">
        <v>2007</v>
      </c>
      <c r="B1386" s="158" t="s">
        <v>1717</v>
      </c>
      <c r="C1386" s="133">
        <f>SUM(C1388:C1396)</f>
        <v>574900</v>
      </c>
      <c r="D1386" s="133">
        <f>SUM(D1388:D1396)</f>
        <v>300907.93306999997</v>
      </c>
      <c r="E1386" s="159"/>
      <c r="F1386" s="159"/>
      <c r="G1386" s="159"/>
      <c r="H1386" s="159"/>
      <c r="I1386" s="133">
        <f>SUM(C1386,E1386,G1386)</f>
        <v>574900</v>
      </c>
      <c r="J1386" s="133">
        <f>SUM(D1386,F1386,H1386)</f>
        <v>300907.93306999997</v>
      </c>
      <c r="K1386" s="133">
        <f>SUM(K1388:K1396)</f>
        <v>214086.2</v>
      </c>
      <c r="L1386" s="224"/>
    </row>
    <row r="1387" spans="1:12" ht="45">
      <c r="A1387" s="225"/>
      <c r="B1387" s="144" t="s">
        <v>2060</v>
      </c>
      <c r="C1387" s="150"/>
      <c r="D1387" s="145"/>
      <c r="E1387" s="150"/>
      <c r="F1387" s="150"/>
      <c r="G1387" s="150"/>
      <c r="H1387" s="150"/>
      <c r="I1387" s="145"/>
      <c r="J1387" s="145"/>
      <c r="K1387" s="145"/>
      <c r="L1387" s="226"/>
    </row>
    <row r="1388" spans="1:12" ht="75">
      <c r="A1388" s="227"/>
      <c r="B1388" s="152" t="s">
        <v>1419</v>
      </c>
      <c r="C1388" s="160"/>
      <c r="D1388" s="160"/>
      <c r="E1388" s="150"/>
      <c r="F1388" s="150"/>
      <c r="G1388" s="150"/>
      <c r="H1388" s="150"/>
      <c r="I1388" s="145"/>
      <c r="J1388" s="145"/>
      <c r="K1388" s="160"/>
      <c r="L1388" s="220"/>
    </row>
    <row r="1389" spans="1:12" ht="102.75">
      <c r="A1389" s="227"/>
      <c r="B1389" s="152" t="s">
        <v>1710</v>
      </c>
      <c r="C1389" s="160">
        <v>348000</v>
      </c>
      <c r="D1389" s="160">
        <v>221098.83847</v>
      </c>
      <c r="E1389" s="150">
        <v>0</v>
      </c>
      <c r="F1389" s="150">
        <v>0</v>
      </c>
      <c r="G1389" s="150">
        <v>0</v>
      </c>
      <c r="H1389" s="150">
        <v>0</v>
      </c>
      <c r="I1389" s="145">
        <f>SUM(C1389,E1389,G1389)</f>
        <v>348000</v>
      </c>
      <c r="J1389" s="145">
        <f>SUM(D1389,F1389,H1389)</f>
        <v>221098.83847</v>
      </c>
      <c r="K1389" s="160">
        <v>147040.2</v>
      </c>
      <c r="L1389" s="219" t="s">
        <v>1420</v>
      </c>
    </row>
    <row r="1390" spans="1:12" ht="60">
      <c r="A1390" s="227"/>
      <c r="B1390" s="152" t="s">
        <v>2061</v>
      </c>
      <c r="C1390" s="160"/>
      <c r="D1390" s="160"/>
      <c r="E1390" s="150"/>
      <c r="F1390" s="150"/>
      <c r="G1390" s="150"/>
      <c r="H1390" s="150"/>
      <c r="I1390" s="145"/>
      <c r="J1390" s="145"/>
      <c r="K1390" s="160"/>
      <c r="L1390" s="228"/>
    </row>
    <row r="1391" spans="1:12" ht="15">
      <c r="A1391" s="229"/>
      <c r="B1391" s="146" t="s">
        <v>1709</v>
      </c>
      <c r="C1391" s="145"/>
      <c r="D1391" s="145"/>
      <c r="E1391" s="150"/>
      <c r="F1391" s="150"/>
      <c r="G1391" s="150"/>
      <c r="H1391" s="150"/>
      <c r="I1391" s="161"/>
      <c r="J1391" s="145"/>
      <c r="K1391" s="145"/>
      <c r="L1391" s="224"/>
    </row>
    <row r="1392" spans="1:12" ht="15">
      <c r="A1392" s="229"/>
      <c r="B1392" s="146" t="s">
        <v>1710</v>
      </c>
      <c r="C1392" s="145">
        <v>22300</v>
      </c>
      <c r="D1392" s="145">
        <v>0</v>
      </c>
      <c r="E1392" s="150">
        <v>0</v>
      </c>
      <c r="F1392" s="150">
        <v>0</v>
      </c>
      <c r="G1392" s="150">
        <v>0</v>
      </c>
      <c r="H1392" s="150">
        <v>0</v>
      </c>
      <c r="I1392" s="161">
        <f>SUM(C1392,E1392,G1392)</f>
        <v>22300</v>
      </c>
      <c r="J1392" s="145">
        <f>SUM(D1392,F1392,H1392)</f>
        <v>0</v>
      </c>
      <c r="K1392" s="145">
        <v>0</v>
      </c>
      <c r="L1392" s="224"/>
    </row>
    <row r="1393" spans="1:12" ht="15">
      <c r="A1393" s="229"/>
      <c r="B1393" s="146" t="s">
        <v>1711</v>
      </c>
      <c r="C1393" s="145"/>
      <c r="D1393" s="145"/>
      <c r="E1393" s="150"/>
      <c r="F1393" s="150"/>
      <c r="G1393" s="150"/>
      <c r="H1393" s="150"/>
      <c r="I1393" s="161"/>
      <c r="J1393" s="145"/>
      <c r="K1393" s="145"/>
      <c r="L1393" s="224"/>
    </row>
    <row r="1394" spans="1:12" ht="15">
      <c r="A1394" s="229"/>
      <c r="B1394" s="146" t="s">
        <v>1712</v>
      </c>
      <c r="C1394" s="145">
        <v>154600</v>
      </c>
      <c r="D1394" s="145">
        <v>59589.8547</v>
      </c>
      <c r="E1394" s="150">
        <v>0</v>
      </c>
      <c r="F1394" s="150">
        <v>0</v>
      </c>
      <c r="G1394" s="150">
        <v>0</v>
      </c>
      <c r="H1394" s="150">
        <v>0</v>
      </c>
      <c r="I1394" s="161">
        <f>SUM(C1394,E1394,G1394)</f>
        <v>154600</v>
      </c>
      <c r="J1394" s="145">
        <f>SUM(D1394,F1394,H1394)</f>
        <v>59589.8547</v>
      </c>
      <c r="K1394" s="145">
        <v>59589.9</v>
      </c>
      <c r="L1394" s="219" t="s">
        <v>1421</v>
      </c>
    </row>
    <row r="1395" spans="1:12" ht="30" customHeight="1">
      <c r="A1395" s="229"/>
      <c r="B1395" s="152" t="s">
        <v>2082</v>
      </c>
      <c r="C1395" s="160"/>
      <c r="D1395" s="160"/>
      <c r="E1395" s="150"/>
      <c r="F1395" s="150"/>
      <c r="G1395" s="150"/>
      <c r="H1395" s="150"/>
      <c r="I1395" s="145"/>
      <c r="J1395" s="145"/>
      <c r="K1395" s="160"/>
      <c r="L1395" s="220"/>
    </row>
    <row r="1396" spans="1:12" ht="64.5">
      <c r="A1396" s="229"/>
      <c r="B1396" s="152" t="s">
        <v>1710</v>
      </c>
      <c r="C1396" s="160">
        <v>50000</v>
      </c>
      <c r="D1396" s="160">
        <v>20219.2399</v>
      </c>
      <c r="E1396" s="150">
        <v>0</v>
      </c>
      <c r="F1396" s="150">
        <v>0</v>
      </c>
      <c r="G1396" s="150">
        <v>0</v>
      </c>
      <c r="H1396" s="150">
        <v>0</v>
      </c>
      <c r="I1396" s="145">
        <f>SUM(C1396,E1396,G1396)</f>
        <v>50000</v>
      </c>
      <c r="J1396" s="145">
        <f>SUM(D1396,F1396,H1396)</f>
        <v>20219.2399</v>
      </c>
      <c r="K1396" s="160">
        <v>7456.1</v>
      </c>
      <c r="L1396" s="219" t="s">
        <v>1422</v>
      </c>
    </row>
    <row r="1397" spans="1:12" ht="43.5">
      <c r="A1397" s="229" t="s">
        <v>2034</v>
      </c>
      <c r="B1397" s="162" t="s">
        <v>2062</v>
      </c>
      <c r="C1397" s="133">
        <f>SUM(C1399:C1404)</f>
        <v>41700</v>
      </c>
      <c r="D1397" s="133">
        <f>SUM(D1399:D1404)</f>
        <v>700</v>
      </c>
      <c r="E1397" s="150"/>
      <c r="F1397" s="150"/>
      <c r="G1397" s="150"/>
      <c r="H1397" s="150"/>
      <c r="I1397" s="133">
        <f>SUM(C1397,E1397,G1397)</f>
        <v>41700</v>
      </c>
      <c r="J1397" s="133">
        <f>SUM(D1397,F1397,H1397)</f>
        <v>700</v>
      </c>
      <c r="K1397" s="133">
        <f>SUM(K1399:K1404)</f>
        <v>700</v>
      </c>
      <c r="L1397" s="230"/>
    </row>
    <row r="1398" spans="1:12" ht="45">
      <c r="A1398" s="225"/>
      <c r="B1398" s="163" t="s">
        <v>2083</v>
      </c>
      <c r="C1398" s="103"/>
      <c r="D1398" s="145"/>
      <c r="E1398" s="150"/>
      <c r="F1398" s="150"/>
      <c r="G1398" s="150"/>
      <c r="H1398" s="150"/>
      <c r="I1398" s="145"/>
      <c r="J1398" s="145"/>
      <c r="K1398" s="145"/>
      <c r="L1398" s="230"/>
    </row>
    <row r="1399" spans="1:12" ht="60">
      <c r="A1399" s="227"/>
      <c r="B1399" s="156" t="s">
        <v>2084</v>
      </c>
      <c r="C1399" s="103"/>
      <c r="D1399" s="145"/>
      <c r="E1399" s="150"/>
      <c r="F1399" s="150"/>
      <c r="G1399" s="150"/>
      <c r="H1399" s="150"/>
      <c r="I1399" s="145"/>
      <c r="J1399" s="145"/>
      <c r="K1399" s="164"/>
      <c r="L1399" s="230"/>
    </row>
    <row r="1400" spans="1:12" ht="15">
      <c r="A1400" s="227"/>
      <c r="B1400" s="146" t="s">
        <v>1709</v>
      </c>
      <c r="C1400" s="103"/>
      <c r="D1400" s="145"/>
      <c r="E1400" s="150"/>
      <c r="F1400" s="150"/>
      <c r="G1400" s="150"/>
      <c r="H1400" s="150"/>
      <c r="I1400" s="145"/>
      <c r="J1400" s="145"/>
      <c r="K1400" s="164"/>
      <c r="L1400" s="230"/>
    </row>
    <row r="1401" spans="1:12" ht="26.25">
      <c r="A1401" s="227"/>
      <c r="B1401" s="146" t="s">
        <v>1712</v>
      </c>
      <c r="C1401" s="103">
        <v>1700</v>
      </c>
      <c r="D1401" s="103">
        <v>700</v>
      </c>
      <c r="E1401" s="150">
        <v>0</v>
      </c>
      <c r="F1401" s="150">
        <v>0</v>
      </c>
      <c r="G1401" s="150">
        <v>0</v>
      </c>
      <c r="H1401" s="150">
        <v>0</v>
      </c>
      <c r="I1401" s="145">
        <f>SUM(C1401,E1401,G1401)</f>
        <v>1700</v>
      </c>
      <c r="J1401" s="145">
        <f>SUM(D1401,F1401,H1401)</f>
        <v>700</v>
      </c>
      <c r="K1401" s="103">
        <v>700</v>
      </c>
      <c r="L1401" s="219" t="s">
        <v>1423</v>
      </c>
    </row>
    <row r="1402" spans="1:12" ht="15">
      <c r="A1402" s="227"/>
      <c r="B1402" s="146" t="s">
        <v>1710</v>
      </c>
      <c r="C1402" s="103">
        <v>0</v>
      </c>
      <c r="D1402" s="103">
        <v>0</v>
      </c>
      <c r="E1402" s="150">
        <v>0</v>
      </c>
      <c r="F1402" s="150">
        <v>0</v>
      </c>
      <c r="G1402" s="150">
        <v>0</v>
      </c>
      <c r="H1402" s="150">
        <v>0</v>
      </c>
      <c r="I1402" s="145">
        <f>SUM(C1402,E1402,G1402)</f>
        <v>0</v>
      </c>
      <c r="J1402" s="145">
        <f>SUM(D1402,F1402,H1402)</f>
        <v>0</v>
      </c>
      <c r="K1402" s="103">
        <v>0</v>
      </c>
      <c r="L1402" s="230"/>
    </row>
    <row r="1403" spans="1:12" ht="75">
      <c r="A1403" s="227"/>
      <c r="B1403" s="156" t="s">
        <v>2063</v>
      </c>
      <c r="C1403" s="103"/>
      <c r="D1403" s="103"/>
      <c r="E1403" s="150"/>
      <c r="F1403" s="150"/>
      <c r="G1403" s="150"/>
      <c r="H1403" s="150"/>
      <c r="I1403" s="145"/>
      <c r="J1403" s="145"/>
      <c r="K1403" s="103"/>
      <c r="L1403" s="219" t="s">
        <v>1424</v>
      </c>
    </row>
    <row r="1404" spans="1:12" ht="15">
      <c r="A1404" s="227"/>
      <c r="B1404" s="146" t="s">
        <v>1710</v>
      </c>
      <c r="C1404" s="103">
        <v>40000</v>
      </c>
      <c r="D1404" s="103"/>
      <c r="E1404" s="150">
        <v>0</v>
      </c>
      <c r="F1404" s="150">
        <v>0</v>
      </c>
      <c r="G1404" s="150">
        <v>0</v>
      </c>
      <c r="H1404" s="150">
        <v>0</v>
      </c>
      <c r="I1404" s="145">
        <f>SUM(C1404,E1404,G1404)</f>
        <v>40000</v>
      </c>
      <c r="J1404" s="145">
        <f>SUM(D1404,F1404,H1404)</f>
        <v>0</v>
      </c>
      <c r="K1404" s="145"/>
      <c r="L1404" s="230"/>
    </row>
    <row r="1405" spans="1:12" ht="29.25">
      <c r="A1405" s="229" t="s">
        <v>2052</v>
      </c>
      <c r="B1405" s="162" t="s">
        <v>1718</v>
      </c>
      <c r="C1405" s="133">
        <f>SUM(C1407:C1426)</f>
        <v>2181574.8</v>
      </c>
      <c r="D1405" s="133">
        <f>SUM(D1407:D1426)</f>
        <v>716050.1</v>
      </c>
      <c r="E1405" s="150"/>
      <c r="F1405" s="150"/>
      <c r="G1405" s="150"/>
      <c r="H1405" s="150"/>
      <c r="I1405" s="133">
        <f>SUM(C1405,E1405,G1405)</f>
        <v>2181574.8</v>
      </c>
      <c r="J1405" s="133">
        <f>SUM(D1405,F1405,H1405)</f>
        <v>716050.1</v>
      </c>
      <c r="K1405" s="133">
        <f>SUM(K1407:K1426)</f>
        <v>716050.1000000001</v>
      </c>
      <c r="L1405" s="230"/>
    </row>
    <row r="1406" spans="1:12" ht="30">
      <c r="A1406" s="225"/>
      <c r="B1406" s="163" t="s">
        <v>1719</v>
      </c>
      <c r="C1406" s="165"/>
      <c r="D1406" s="145"/>
      <c r="E1406" s="150"/>
      <c r="F1406" s="150"/>
      <c r="G1406" s="150"/>
      <c r="H1406" s="150"/>
      <c r="I1406" s="145"/>
      <c r="J1406" s="145"/>
      <c r="K1406" s="145"/>
      <c r="L1406" s="231"/>
    </row>
    <row r="1407" spans="1:12" ht="45">
      <c r="A1407" s="225"/>
      <c r="B1407" s="152" t="s">
        <v>1720</v>
      </c>
      <c r="C1407" s="165"/>
      <c r="D1407" s="145"/>
      <c r="E1407" s="150"/>
      <c r="F1407" s="150"/>
      <c r="G1407" s="150"/>
      <c r="H1407" s="150"/>
      <c r="I1407" s="145"/>
      <c r="J1407" s="145"/>
      <c r="K1407" s="145"/>
      <c r="L1407" s="231"/>
    </row>
    <row r="1408" spans="1:12" ht="26.25">
      <c r="A1408" s="225"/>
      <c r="B1408" s="152" t="s">
        <v>2059</v>
      </c>
      <c r="C1408" s="166">
        <v>103500</v>
      </c>
      <c r="D1408" s="160"/>
      <c r="E1408" s="150">
        <v>0</v>
      </c>
      <c r="F1408" s="150">
        <v>0</v>
      </c>
      <c r="G1408" s="150">
        <v>0</v>
      </c>
      <c r="H1408" s="150">
        <v>0</v>
      </c>
      <c r="I1408" s="145">
        <f>SUM(C1408,E1408,G1408)</f>
        <v>103500</v>
      </c>
      <c r="J1408" s="145">
        <f>SUM(D1408,F1408,H1408)</f>
        <v>0</v>
      </c>
      <c r="K1408" s="157">
        <v>0</v>
      </c>
      <c r="L1408" s="232" t="s">
        <v>1425</v>
      </c>
    </row>
    <row r="1409" spans="1:12" ht="30">
      <c r="A1409" s="225"/>
      <c r="B1409" s="152" t="s">
        <v>2090</v>
      </c>
      <c r="C1409" s="166"/>
      <c r="D1409" s="160"/>
      <c r="E1409" s="150"/>
      <c r="F1409" s="150"/>
      <c r="G1409" s="150"/>
      <c r="H1409" s="150"/>
      <c r="I1409" s="145"/>
      <c r="J1409" s="145"/>
      <c r="K1409" s="157"/>
      <c r="L1409" s="231"/>
    </row>
    <row r="1410" spans="1:12" ht="15">
      <c r="A1410" s="225"/>
      <c r="B1410" s="146" t="s">
        <v>1712</v>
      </c>
      <c r="C1410" s="103">
        <v>228500</v>
      </c>
      <c r="D1410" s="103">
        <v>48007.42</v>
      </c>
      <c r="E1410" s="150">
        <v>0</v>
      </c>
      <c r="F1410" s="150">
        <v>0</v>
      </c>
      <c r="G1410" s="150">
        <v>165000</v>
      </c>
      <c r="H1410" s="150">
        <v>0</v>
      </c>
      <c r="I1410" s="145">
        <f>SUM(C1410,E1410,G1410)</f>
        <v>393500</v>
      </c>
      <c r="J1410" s="145">
        <f>SUM(D1410,F1410,H1410)</f>
        <v>48007.42</v>
      </c>
      <c r="K1410" s="103">
        <v>48007.4</v>
      </c>
      <c r="L1410" s="233" t="s">
        <v>1426</v>
      </c>
    </row>
    <row r="1411" spans="1:12" ht="30">
      <c r="A1411" s="225"/>
      <c r="B1411" s="146" t="s">
        <v>1721</v>
      </c>
      <c r="C1411" s="103"/>
      <c r="D1411" s="103"/>
      <c r="E1411" s="150"/>
      <c r="F1411" s="150"/>
      <c r="G1411" s="150"/>
      <c r="H1411" s="150"/>
      <c r="I1411" s="145"/>
      <c r="J1411" s="145"/>
      <c r="K1411" s="103"/>
      <c r="L1411" s="231"/>
    </row>
    <row r="1412" spans="1:12" ht="51.75">
      <c r="A1412" s="225"/>
      <c r="B1412" s="152" t="s">
        <v>2059</v>
      </c>
      <c r="C1412" s="166">
        <v>40000</v>
      </c>
      <c r="D1412" s="160"/>
      <c r="E1412" s="150">
        <v>0</v>
      </c>
      <c r="F1412" s="150">
        <v>0</v>
      </c>
      <c r="G1412" s="150">
        <v>0</v>
      </c>
      <c r="H1412" s="150">
        <v>0</v>
      </c>
      <c r="I1412" s="145">
        <f>SUM(C1412,E1412,G1412)</f>
        <v>40000</v>
      </c>
      <c r="J1412" s="145">
        <f>SUM(D1412,F1412,H1412)</f>
        <v>0</v>
      </c>
      <c r="K1412" s="157">
        <v>0</v>
      </c>
      <c r="L1412" s="219" t="s">
        <v>1427</v>
      </c>
    </row>
    <row r="1413" spans="1:12" ht="60">
      <c r="A1413" s="234"/>
      <c r="B1413" s="152" t="s">
        <v>1722</v>
      </c>
      <c r="C1413" s="164"/>
      <c r="D1413" s="164"/>
      <c r="E1413" s="164"/>
      <c r="F1413" s="164"/>
      <c r="G1413" s="164"/>
      <c r="H1413" s="164"/>
      <c r="I1413" s="164"/>
      <c r="J1413" s="164"/>
      <c r="K1413" s="164"/>
      <c r="L1413" s="221"/>
    </row>
    <row r="1414" spans="1:12" ht="90">
      <c r="A1414" s="234"/>
      <c r="B1414" s="152" t="s">
        <v>2059</v>
      </c>
      <c r="C1414" s="166">
        <v>334000</v>
      </c>
      <c r="D1414" s="160">
        <v>107926.1</v>
      </c>
      <c r="E1414" s="150">
        <v>0</v>
      </c>
      <c r="F1414" s="150">
        <v>0</v>
      </c>
      <c r="G1414" s="150">
        <v>0</v>
      </c>
      <c r="H1414" s="150">
        <v>0</v>
      </c>
      <c r="I1414" s="145">
        <f>SUM(C1414,E1414,G1414)</f>
        <v>334000</v>
      </c>
      <c r="J1414" s="145">
        <f>SUM(D1414,F1414,H1414)</f>
        <v>107926.1</v>
      </c>
      <c r="K1414" s="157">
        <v>107926.1</v>
      </c>
      <c r="L1414" s="219" t="s">
        <v>1428</v>
      </c>
    </row>
    <row r="1415" spans="1:12" ht="90">
      <c r="A1415" s="227"/>
      <c r="B1415" s="156" t="s">
        <v>2085</v>
      </c>
      <c r="C1415" s="164"/>
      <c r="D1415" s="164"/>
      <c r="E1415" s="164"/>
      <c r="F1415" s="164"/>
      <c r="G1415" s="164"/>
      <c r="H1415" s="164"/>
      <c r="I1415" s="164"/>
      <c r="J1415" s="164"/>
      <c r="K1415" s="164"/>
      <c r="L1415" s="232"/>
    </row>
    <row r="1416" spans="1:12" ht="77.25">
      <c r="A1416" s="227"/>
      <c r="B1416" s="152" t="s">
        <v>2059</v>
      </c>
      <c r="C1416" s="103">
        <v>516474.8</v>
      </c>
      <c r="D1416" s="145">
        <v>226718.85</v>
      </c>
      <c r="E1416" s="150">
        <v>0</v>
      </c>
      <c r="F1416" s="150">
        <v>0</v>
      </c>
      <c r="G1416" s="150">
        <v>0</v>
      </c>
      <c r="H1416" s="150">
        <v>0</v>
      </c>
      <c r="I1416" s="145">
        <f>SUM(C1416,E1416,G1416)</f>
        <v>516474.8</v>
      </c>
      <c r="J1416" s="145">
        <f>SUM(D1416,F1416,H1416)</f>
        <v>226718.85</v>
      </c>
      <c r="K1416" s="103">
        <v>226718.9</v>
      </c>
      <c r="L1416" s="232" t="s">
        <v>1429</v>
      </c>
    </row>
    <row r="1417" spans="1:12" ht="30">
      <c r="A1417" s="227"/>
      <c r="B1417" s="156" t="s">
        <v>2086</v>
      </c>
      <c r="C1417" s="103"/>
      <c r="D1417" s="145"/>
      <c r="E1417" s="150"/>
      <c r="F1417" s="150"/>
      <c r="G1417" s="150"/>
      <c r="H1417" s="150"/>
      <c r="I1417" s="145"/>
      <c r="J1417" s="145"/>
      <c r="K1417" s="164"/>
      <c r="L1417" s="228"/>
    </row>
    <row r="1418" spans="1:12" ht="39">
      <c r="A1418" s="227"/>
      <c r="B1418" s="152" t="s">
        <v>2059</v>
      </c>
      <c r="C1418" s="103">
        <v>375500</v>
      </c>
      <c r="D1418" s="145">
        <v>230107.72</v>
      </c>
      <c r="E1418" s="150">
        <v>0</v>
      </c>
      <c r="F1418" s="150">
        <v>0</v>
      </c>
      <c r="G1418" s="150">
        <v>0</v>
      </c>
      <c r="H1418" s="150">
        <v>0</v>
      </c>
      <c r="I1418" s="145">
        <f>SUM(C1418,E1418,G1418)</f>
        <v>375500</v>
      </c>
      <c r="J1418" s="145">
        <f>SUM(D1418,F1418,H1418)</f>
        <v>230107.72</v>
      </c>
      <c r="K1418" s="145">
        <v>230107.7</v>
      </c>
      <c r="L1418" s="232" t="s">
        <v>1430</v>
      </c>
    </row>
    <row r="1419" spans="1:12" ht="60">
      <c r="A1419" s="225"/>
      <c r="B1419" s="152" t="s">
        <v>2087</v>
      </c>
      <c r="C1419" s="103"/>
      <c r="D1419" s="103"/>
      <c r="E1419" s="150"/>
      <c r="F1419" s="150"/>
      <c r="G1419" s="150"/>
      <c r="H1419" s="150"/>
      <c r="I1419" s="145"/>
      <c r="J1419" s="145"/>
      <c r="K1419" s="103"/>
      <c r="L1419" s="228"/>
    </row>
    <row r="1420" spans="1:12" ht="15">
      <c r="A1420" s="225"/>
      <c r="B1420" s="156" t="s">
        <v>2064</v>
      </c>
      <c r="C1420" s="103">
        <v>245600</v>
      </c>
      <c r="D1420" s="103">
        <v>103290.01</v>
      </c>
      <c r="E1420" s="150">
        <v>0</v>
      </c>
      <c r="F1420" s="150">
        <v>0</v>
      </c>
      <c r="G1420" s="150">
        <v>0</v>
      </c>
      <c r="H1420" s="150">
        <v>0</v>
      </c>
      <c r="I1420" s="145">
        <f>SUM(C1420,E1420,G1420)</f>
        <v>245600</v>
      </c>
      <c r="J1420" s="145">
        <f>SUM(D1420,F1420,H1420)</f>
        <v>103290.01</v>
      </c>
      <c r="K1420" s="145">
        <v>103290</v>
      </c>
      <c r="L1420" s="235" t="s">
        <v>1431</v>
      </c>
    </row>
    <row r="1421" spans="1:12" ht="120">
      <c r="A1421" s="227"/>
      <c r="B1421" s="152" t="s">
        <v>1723</v>
      </c>
      <c r="C1421" s="103"/>
      <c r="D1421" s="145"/>
      <c r="E1421" s="150"/>
      <c r="F1421" s="150"/>
      <c r="G1421" s="150"/>
      <c r="H1421" s="150"/>
      <c r="I1421" s="145"/>
      <c r="J1421" s="145"/>
      <c r="K1421" s="145"/>
      <c r="L1421" s="228"/>
    </row>
    <row r="1422" spans="1:12" ht="15">
      <c r="A1422" s="227"/>
      <c r="B1422" s="152" t="s">
        <v>2059</v>
      </c>
      <c r="C1422" s="103">
        <v>120000</v>
      </c>
      <c r="D1422" s="145">
        <v>0</v>
      </c>
      <c r="E1422" s="150">
        <v>0</v>
      </c>
      <c r="F1422" s="150">
        <v>0</v>
      </c>
      <c r="G1422" s="150">
        <v>0</v>
      </c>
      <c r="H1422" s="150">
        <v>0</v>
      </c>
      <c r="I1422" s="145">
        <f>SUM(C1422,E1422,G1422)</f>
        <v>120000</v>
      </c>
      <c r="J1422" s="145">
        <f>SUM(D1422,F1422,H1422)</f>
        <v>0</v>
      </c>
      <c r="K1422" s="145">
        <v>0</v>
      </c>
      <c r="L1422" s="228"/>
    </row>
    <row r="1423" spans="1:12" ht="45">
      <c r="A1423" s="227"/>
      <c r="B1423" s="152" t="s">
        <v>1724</v>
      </c>
      <c r="C1423" s="103"/>
      <c r="D1423" s="145"/>
      <c r="E1423" s="150"/>
      <c r="F1423" s="150"/>
      <c r="G1423" s="150"/>
      <c r="H1423" s="150"/>
      <c r="I1423" s="145"/>
      <c r="J1423" s="145"/>
      <c r="K1423" s="145"/>
      <c r="L1423" s="228"/>
    </row>
    <row r="1424" spans="1:12" ht="15">
      <c r="A1424" s="227"/>
      <c r="B1424" s="152" t="s">
        <v>2059</v>
      </c>
      <c r="C1424" s="103">
        <v>168000</v>
      </c>
      <c r="D1424" s="145">
        <v>0</v>
      </c>
      <c r="E1424" s="150">
        <v>0</v>
      </c>
      <c r="F1424" s="150">
        <v>0</v>
      </c>
      <c r="G1424" s="150">
        <v>0</v>
      </c>
      <c r="H1424" s="150">
        <v>0</v>
      </c>
      <c r="I1424" s="145">
        <f>SUM(C1424,E1424,G1424)</f>
        <v>168000</v>
      </c>
      <c r="J1424" s="145">
        <f>SUM(D1424,F1424,H1424)</f>
        <v>0</v>
      </c>
      <c r="K1424" s="145">
        <v>0</v>
      </c>
      <c r="L1424" s="228"/>
    </row>
    <row r="1425" spans="1:12" ht="30">
      <c r="A1425" s="227"/>
      <c r="B1425" s="152" t="s">
        <v>1725</v>
      </c>
      <c r="C1425" s="103"/>
      <c r="D1425" s="145"/>
      <c r="E1425" s="150"/>
      <c r="F1425" s="150"/>
      <c r="G1425" s="150"/>
      <c r="H1425" s="150"/>
      <c r="I1425" s="145"/>
      <c r="J1425" s="145"/>
      <c r="K1425" s="145"/>
      <c r="L1425" s="228"/>
    </row>
    <row r="1426" spans="1:12" ht="15">
      <c r="A1426" s="227"/>
      <c r="B1426" s="152" t="s">
        <v>2059</v>
      </c>
      <c r="C1426" s="103">
        <v>50000</v>
      </c>
      <c r="D1426" s="145">
        <v>0</v>
      </c>
      <c r="E1426" s="150">
        <v>0</v>
      </c>
      <c r="F1426" s="150">
        <v>0</v>
      </c>
      <c r="G1426" s="150">
        <v>0</v>
      </c>
      <c r="H1426" s="150">
        <v>0</v>
      </c>
      <c r="I1426" s="145">
        <f>SUM(C1426,E1426,G1426)</f>
        <v>50000</v>
      </c>
      <c r="J1426" s="145">
        <f>SUM(D1426,F1426,H1426)</f>
        <v>0</v>
      </c>
      <c r="K1426" s="145">
        <v>0</v>
      </c>
      <c r="L1426" s="228"/>
    </row>
    <row r="1427" spans="1:12" ht="29.25">
      <c r="A1427" s="229" t="s">
        <v>2053</v>
      </c>
      <c r="B1427" s="162" t="s">
        <v>2065</v>
      </c>
      <c r="C1427" s="133">
        <f>SUM(C1429:C1447)</f>
        <v>928158.7</v>
      </c>
      <c r="D1427" s="133">
        <f>SUM(D1429:D1447)</f>
        <v>402909.26945</v>
      </c>
      <c r="E1427" s="150"/>
      <c r="F1427" s="150"/>
      <c r="G1427" s="150"/>
      <c r="H1427" s="150"/>
      <c r="I1427" s="133">
        <f>SUM(C1427,E1427,G1427)</f>
        <v>928158.7</v>
      </c>
      <c r="J1427" s="133">
        <f>SUM(D1427,F1427,H1427)</f>
        <v>402909.26945</v>
      </c>
      <c r="K1427" s="133">
        <f>SUM(K1429:K1447)</f>
        <v>407907.63</v>
      </c>
      <c r="L1427" s="236"/>
    </row>
    <row r="1428" spans="1:12" ht="30">
      <c r="A1428" s="225"/>
      <c r="B1428" s="144" t="s">
        <v>2066</v>
      </c>
      <c r="C1428" s="103"/>
      <c r="D1428" s="145"/>
      <c r="E1428" s="150"/>
      <c r="F1428" s="150"/>
      <c r="G1428" s="150"/>
      <c r="H1428" s="150"/>
      <c r="I1428" s="145"/>
      <c r="J1428" s="145"/>
      <c r="K1428" s="145"/>
      <c r="L1428" s="236"/>
    </row>
    <row r="1429" spans="1:12" ht="45">
      <c r="A1429" s="234"/>
      <c r="B1429" s="152" t="s">
        <v>1432</v>
      </c>
      <c r="C1429" s="103"/>
      <c r="D1429" s="145"/>
      <c r="E1429" s="150"/>
      <c r="F1429" s="150"/>
      <c r="G1429" s="150"/>
      <c r="H1429" s="150"/>
      <c r="I1429" s="145"/>
      <c r="J1429" s="145"/>
      <c r="K1429" s="145"/>
      <c r="L1429" s="230"/>
    </row>
    <row r="1430" spans="1:12" ht="64.5">
      <c r="A1430" s="234"/>
      <c r="B1430" s="152" t="s">
        <v>2059</v>
      </c>
      <c r="C1430" s="103">
        <v>30000</v>
      </c>
      <c r="D1430" s="145">
        <v>12180.00731</v>
      </c>
      <c r="E1430" s="150">
        <v>0</v>
      </c>
      <c r="F1430" s="150">
        <v>0</v>
      </c>
      <c r="G1430" s="150">
        <v>0</v>
      </c>
      <c r="H1430" s="150">
        <v>0</v>
      </c>
      <c r="I1430" s="145">
        <f>SUM(C1430,E1430,G1430)</f>
        <v>30000</v>
      </c>
      <c r="J1430" s="145">
        <f>SUM(D1430,F1430,H1430)</f>
        <v>12180.00731</v>
      </c>
      <c r="K1430" s="157">
        <v>12180</v>
      </c>
      <c r="L1430" s="232" t="s">
        <v>1433</v>
      </c>
    </row>
    <row r="1431" spans="1:12" ht="15">
      <c r="A1431" s="234"/>
      <c r="B1431" s="152"/>
      <c r="C1431" s="103"/>
      <c r="D1431" s="145"/>
      <c r="E1431" s="150"/>
      <c r="F1431" s="150"/>
      <c r="G1431" s="150"/>
      <c r="H1431" s="150"/>
      <c r="I1431" s="145"/>
      <c r="J1431" s="145"/>
      <c r="K1431" s="164"/>
      <c r="L1431" s="230"/>
    </row>
    <row r="1432" spans="1:12" ht="60">
      <c r="A1432" s="227"/>
      <c r="B1432" s="154" t="s">
        <v>2088</v>
      </c>
      <c r="C1432" s="103"/>
      <c r="D1432" s="145"/>
      <c r="E1432" s="150"/>
      <c r="F1432" s="150"/>
      <c r="G1432" s="150"/>
      <c r="H1432" s="150"/>
      <c r="I1432" s="145"/>
      <c r="J1432" s="145"/>
      <c r="K1432" s="145"/>
      <c r="L1432" s="230"/>
    </row>
    <row r="1433" spans="1:12" ht="39">
      <c r="A1433" s="227"/>
      <c r="B1433" s="152" t="s">
        <v>2059</v>
      </c>
      <c r="C1433" s="103">
        <v>99567.1</v>
      </c>
      <c r="D1433" s="145">
        <v>99567.1</v>
      </c>
      <c r="E1433" s="150">
        <v>0</v>
      </c>
      <c r="F1433" s="150">
        <v>0</v>
      </c>
      <c r="G1433" s="150">
        <v>0</v>
      </c>
      <c r="H1433" s="150">
        <v>0</v>
      </c>
      <c r="I1433" s="145">
        <f>SUM(C1433,E1433,G1433)</f>
        <v>99567.1</v>
      </c>
      <c r="J1433" s="145">
        <f>SUM(D1433,F1433,H1433)</f>
        <v>99567.1</v>
      </c>
      <c r="K1433" s="145">
        <v>99567.1</v>
      </c>
      <c r="L1433" s="232" t="s">
        <v>1434</v>
      </c>
    </row>
    <row r="1434" spans="1:12" ht="60">
      <c r="A1434" s="234"/>
      <c r="B1434" s="146" t="s">
        <v>2089</v>
      </c>
      <c r="C1434" s="103"/>
      <c r="D1434" s="103"/>
      <c r="E1434" s="150"/>
      <c r="F1434" s="150"/>
      <c r="G1434" s="150"/>
      <c r="H1434" s="150"/>
      <c r="I1434" s="145"/>
      <c r="J1434" s="145"/>
      <c r="K1434" s="103"/>
      <c r="L1434" s="230"/>
    </row>
    <row r="1435" spans="1:12" ht="51.75">
      <c r="A1435" s="234"/>
      <c r="B1435" s="152" t="s">
        <v>2059</v>
      </c>
      <c r="C1435" s="103">
        <v>157305.5</v>
      </c>
      <c r="D1435" s="145">
        <v>101280.03178</v>
      </c>
      <c r="E1435" s="150">
        <v>0</v>
      </c>
      <c r="F1435" s="150">
        <v>0</v>
      </c>
      <c r="G1435" s="150">
        <v>0</v>
      </c>
      <c r="H1435" s="150">
        <v>0</v>
      </c>
      <c r="I1435" s="145">
        <f>SUM(C1435,E1435,G1435)</f>
        <v>157305.5</v>
      </c>
      <c r="J1435" s="145">
        <f>SUM(D1435,F1435,H1435)</f>
        <v>101280.03178</v>
      </c>
      <c r="K1435" s="145">
        <v>101280.03</v>
      </c>
      <c r="L1435" s="232" t="s">
        <v>1435</v>
      </c>
    </row>
    <row r="1436" spans="1:12" ht="60">
      <c r="A1436" s="227"/>
      <c r="B1436" s="146" t="s">
        <v>2043</v>
      </c>
      <c r="C1436" s="103"/>
      <c r="D1436" s="145"/>
      <c r="E1436" s="150"/>
      <c r="F1436" s="150"/>
      <c r="G1436" s="150"/>
      <c r="H1436" s="150"/>
      <c r="I1436" s="145"/>
      <c r="J1436" s="145"/>
      <c r="K1436" s="145"/>
      <c r="L1436" s="230"/>
    </row>
    <row r="1437" spans="1:12" ht="102.75">
      <c r="A1437" s="227"/>
      <c r="B1437" s="152" t="s">
        <v>2059</v>
      </c>
      <c r="C1437" s="103">
        <v>149900</v>
      </c>
      <c r="D1437" s="145">
        <v>128159.87546</v>
      </c>
      <c r="E1437" s="150">
        <v>0</v>
      </c>
      <c r="F1437" s="150">
        <v>0</v>
      </c>
      <c r="G1437" s="150">
        <v>0</v>
      </c>
      <c r="H1437" s="150">
        <v>0</v>
      </c>
      <c r="I1437" s="145">
        <f>SUM(C1437,E1437,G1437)</f>
        <v>149900</v>
      </c>
      <c r="J1437" s="145">
        <f>SUM(D1437,F1437,H1437)</f>
        <v>128159.87546</v>
      </c>
      <c r="K1437" s="145">
        <v>128159.9</v>
      </c>
      <c r="L1437" s="232" t="s">
        <v>1436</v>
      </c>
    </row>
    <row r="1438" spans="1:12" ht="60">
      <c r="A1438" s="227"/>
      <c r="B1438" s="146" t="s">
        <v>2044</v>
      </c>
      <c r="C1438" s="103"/>
      <c r="D1438" s="145"/>
      <c r="E1438" s="150"/>
      <c r="F1438" s="150"/>
      <c r="G1438" s="150"/>
      <c r="H1438" s="150"/>
      <c r="I1438" s="145"/>
      <c r="J1438" s="145"/>
      <c r="K1438" s="145"/>
      <c r="L1438" s="230"/>
    </row>
    <row r="1439" spans="1:12" ht="26.25">
      <c r="A1439" s="227"/>
      <c r="B1439" s="152" t="s">
        <v>2059</v>
      </c>
      <c r="C1439" s="103">
        <v>170000</v>
      </c>
      <c r="D1439" s="145">
        <v>36412.522</v>
      </c>
      <c r="E1439" s="150">
        <v>0</v>
      </c>
      <c r="F1439" s="150">
        <v>0</v>
      </c>
      <c r="G1439" s="150">
        <v>0</v>
      </c>
      <c r="H1439" s="150">
        <v>0</v>
      </c>
      <c r="I1439" s="145">
        <f>SUM(C1439,E1439,G1439)</f>
        <v>170000</v>
      </c>
      <c r="J1439" s="145">
        <f>SUM(D1439,F1439,H1439)</f>
        <v>36412.522</v>
      </c>
      <c r="K1439" s="145">
        <v>36412.5</v>
      </c>
      <c r="L1439" s="232" t="s">
        <v>1437</v>
      </c>
    </row>
    <row r="1440" spans="1:12" ht="15">
      <c r="A1440" s="227"/>
      <c r="B1440" s="146"/>
      <c r="C1440" s="103"/>
      <c r="D1440" s="145"/>
      <c r="E1440" s="150"/>
      <c r="F1440" s="150"/>
      <c r="G1440" s="150"/>
      <c r="H1440" s="150"/>
      <c r="I1440" s="145"/>
      <c r="J1440" s="145"/>
      <c r="K1440" s="145"/>
      <c r="L1440" s="230"/>
    </row>
    <row r="1441" spans="1:12" ht="15">
      <c r="A1441" s="227"/>
      <c r="B1441" s="146"/>
      <c r="C1441" s="103"/>
      <c r="D1441" s="145"/>
      <c r="E1441" s="150"/>
      <c r="F1441" s="150"/>
      <c r="G1441" s="150"/>
      <c r="H1441" s="150"/>
      <c r="I1441" s="145"/>
      <c r="J1441" s="145"/>
      <c r="K1441" s="145"/>
      <c r="L1441" s="230"/>
    </row>
    <row r="1442" spans="1:12" ht="15">
      <c r="A1442" s="227"/>
      <c r="B1442" s="152"/>
      <c r="C1442" s="103"/>
      <c r="D1442" s="145"/>
      <c r="E1442" s="150"/>
      <c r="F1442" s="150"/>
      <c r="G1442" s="150"/>
      <c r="H1442" s="150"/>
      <c r="I1442" s="145"/>
      <c r="J1442" s="145"/>
      <c r="K1442" s="145"/>
      <c r="L1442" s="230"/>
    </row>
    <row r="1443" spans="1:12" ht="60">
      <c r="A1443" s="227"/>
      <c r="B1443" s="146" t="s">
        <v>2045</v>
      </c>
      <c r="C1443" s="103"/>
      <c r="D1443" s="145"/>
      <c r="E1443" s="150"/>
      <c r="F1443" s="150"/>
      <c r="G1443" s="150"/>
      <c r="H1443" s="150"/>
      <c r="I1443" s="145"/>
      <c r="J1443" s="145"/>
      <c r="K1443" s="145"/>
      <c r="L1443" s="230"/>
    </row>
    <row r="1444" spans="1:12" ht="15">
      <c r="A1444" s="227"/>
      <c r="B1444" s="146" t="s">
        <v>1711</v>
      </c>
      <c r="C1444" s="145"/>
      <c r="D1444" s="145"/>
      <c r="E1444" s="150"/>
      <c r="F1444" s="150"/>
      <c r="G1444" s="150"/>
      <c r="H1444" s="150"/>
      <c r="I1444" s="161"/>
      <c r="J1444" s="145"/>
      <c r="K1444" s="145"/>
      <c r="L1444" s="230"/>
    </row>
    <row r="1445" spans="1:12" ht="15">
      <c r="A1445" s="227"/>
      <c r="B1445" s="146" t="s">
        <v>1712</v>
      </c>
      <c r="C1445" s="145">
        <v>221386.1</v>
      </c>
      <c r="D1445" s="145">
        <v>0</v>
      </c>
      <c r="E1445" s="150">
        <v>0</v>
      </c>
      <c r="F1445" s="150">
        <v>0</v>
      </c>
      <c r="G1445" s="150">
        <v>0</v>
      </c>
      <c r="H1445" s="150">
        <v>0</v>
      </c>
      <c r="I1445" s="161">
        <f>SUM(C1445,E1445,G1445)</f>
        <v>221386.1</v>
      </c>
      <c r="J1445" s="145">
        <f>SUM(D1445,F1445,H1445)</f>
        <v>0</v>
      </c>
      <c r="K1445" s="145">
        <v>0</v>
      </c>
      <c r="L1445" s="232" t="s">
        <v>1421</v>
      </c>
    </row>
    <row r="1446" spans="1:12" ht="90">
      <c r="A1446" s="227"/>
      <c r="B1446" s="146" t="s">
        <v>2025</v>
      </c>
      <c r="C1446" s="103"/>
      <c r="D1446" s="103"/>
      <c r="E1446" s="150"/>
      <c r="F1446" s="150"/>
      <c r="G1446" s="150"/>
      <c r="H1446" s="150"/>
      <c r="I1446" s="145"/>
      <c r="J1446" s="145"/>
      <c r="K1446" s="103"/>
      <c r="L1446" s="230"/>
    </row>
    <row r="1447" spans="1:12" ht="64.5">
      <c r="A1447" s="227"/>
      <c r="B1447" s="152" t="s">
        <v>2059</v>
      </c>
      <c r="C1447" s="103">
        <v>100000</v>
      </c>
      <c r="D1447" s="145">
        <v>25309.7329</v>
      </c>
      <c r="E1447" s="150">
        <v>0</v>
      </c>
      <c r="F1447" s="150">
        <v>0</v>
      </c>
      <c r="G1447" s="150">
        <v>0</v>
      </c>
      <c r="H1447" s="150">
        <v>0</v>
      </c>
      <c r="I1447" s="145">
        <f>SUM(C1447,E1447,G1447)</f>
        <v>100000</v>
      </c>
      <c r="J1447" s="145">
        <f>SUM(D1447,F1447,H1447)</f>
        <v>25309.7329</v>
      </c>
      <c r="K1447" s="145">
        <v>30308.1</v>
      </c>
      <c r="L1447" s="232" t="s">
        <v>1438</v>
      </c>
    </row>
    <row r="1448" spans="1:12" ht="29.25">
      <c r="A1448" s="229" t="s">
        <v>2035</v>
      </c>
      <c r="B1448" s="167" t="s">
        <v>2067</v>
      </c>
      <c r="C1448" s="133">
        <f>SUM(C1450:C1454)</f>
        <v>160000</v>
      </c>
      <c r="D1448" s="133">
        <f>SUM(D1450:D1454)</f>
        <v>60500.31244</v>
      </c>
      <c r="E1448" s="150"/>
      <c r="F1448" s="150"/>
      <c r="G1448" s="150"/>
      <c r="H1448" s="150"/>
      <c r="I1448" s="133">
        <f>SUM(C1448,E1448,G1448)</f>
        <v>160000</v>
      </c>
      <c r="J1448" s="133">
        <f>SUM(D1448,F1448,H1448)</f>
        <v>60500.31244</v>
      </c>
      <c r="K1448" s="133">
        <f>SUM(K1450:K1454)</f>
        <v>60500.31</v>
      </c>
      <c r="L1448" s="237"/>
    </row>
    <row r="1449" spans="1:12" ht="30">
      <c r="A1449" s="225"/>
      <c r="B1449" s="168" t="s">
        <v>2026</v>
      </c>
      <c r="C1449" s="103"/>
      <c r="D1449" s="145"/>
      <c r="E1449" s="150"/>
      <c r="F1449" s="150"/>
      <c r="G1449" s="150"/>
      <c r="H1449" s="150"/>
      <c r="I1449" s="145"/>
      <c r="J1449" s="145"/>
      <c r="K1449" s="145"/>
      <c r="L1449" s="238"/>
    </row>
    <row r="1450" spans="1:12" ht="60">
      <c r="A1450" s="234"/>
      <c r="B1450" s="154" t="s">
        <v>2027</v>
      </c>
      <c r="C1450" s="103"/>
      <c r="D1450" s="145"/>
      <c r="E1450" s="150"/>
      <c r="F1450" s="150"/>
      <c r="G1450" s="150"/>
      <c r="H1450" s="150"/>
      <c r="I1450" s="145"/>
      <c r="J1450" s="145"/>
      <c r="K1450" s="145"/>
      <c r="L1450" s="238"/>
    </row>
    <row r="1451" spans="1:12" ht="15">
      <c r="A1451" s="234"/>
      <c r="B1451" s="146" t="s">
        <v>1709</v>
      </c>
      <c r="C1451" s="145"/>
      <c r="D1451" s="145"/>
      <c r="E1451" s="150"/>
      <c r="F1451" s="150"/>
      <c r="G1451" s="150"/>
      <c r="H1451" s="150"/>
      <c r="I1451" s="161"/>
      <c r="J1451" s="145"/>
      <c r="K1451" s="145"/>
      <c r="L1451" s="238"/>
    </row>
    <row r="1452" spans="1:12" ht="51.75">
      <c r="A1452" s="234"/>
      <c r="B1452" s="146" t="s">
        <v>1710</v>
      </c>
      <c r="C1452" s="145">
        <v>120000</v>
      </c>
      <c r="D1452" s="145">
        <v>60500.31244</v>
      </c>
      <c r="E1452" s="150">
        <v>0</v>
      </c>
      <c r="F1452" s="150">
        <v>0</v>
      </c>
      <c r="G1452" s="150">
        <v>0</v>
      </c>
      <c r="H1452" s="150">
        <v>0</v>
      </c>
      <c r="I1452" s="161">
        <f>SUM(C1452,E1452,G1452)</f>
        <v>120000</v>
      </c>
      <c r="J1452" s="145">
        <f>SUM(D1452,F1452,H1452)</f>
        <v>60500.31244</v>
      </c>
      <c r="K1452" s="145">
        <v>60500.31</v>
      </c>
      <c r="L1452" s="232" t="s">
        <v>1439</v>
      </c>
    </row>
    <row r="1453" spans="1:12" ht="15">
      <c r="A1453" s="234"/>
      <c r="B1453" s="146" t="s">
        <v>1726</v>
      </c>
      <c r="C1453" s="145"/>
      <c r="D1453" s="145"/>
      <c r="E1453" s="150"/>
      <c r="F1453" s="150"/>
      <c r="G1453" s="150"/>
      <c r="H1453" s="150"/>
      <c r="I1453" s="161"/>
      <c r="J1453" s="145"/>
      <c r="K1453" s="145"/>
      <c r="L1453" s="238"/>
    </row>
    <row r="1454" spans="1:12" ht="15">
      <c r="A1454" s="234"/>
      <c r="B1454" s="146" t="s">
        <v>1712</v>
      </c>
      <c r="C1454" s="145">
        <v>40000</v>
      </c>
      <c r="D1454" s="145">
        <v>0</v>
      </c>
      <c r="E1454" s="150">
        <v>0</v>
      </c>
      <c r="F1454" s="150">
        <v>0</v>
      </c>
      <c r="G1454" s="150">
        <v>0</v>
      </c>
      <c r="H1454" s="150">
        <v>0</v>
      </c>
      <c r="I1454" s="161">
        <f>SUM(C1454,E1454,G1454)</f>
        <v>40000</v>
      </c>
      <c r="J1454" s="145">
        <f>SUM(D1454,F1454,H1454)</f>
        <v>0</v>
      </c>
      <c r="K1454" s="145">
        <v>0</v>
      </c>
      <c r="L1454" s="238"/>
    </row>
    <row r="1455" spans="1:12" ht="15">
      <c r="A1455" s="234"/>
      <c r="B1455" s="154"/>
      <c r="C1455" s="103"/>
      <c r="D1455" s="145"/>
      <c r="E1455" s="150"/>
      <c r="F1455" s="150"/>
      <c r="G1455" s="150"/>
      <c r="H1455" s="150"/>
      <c r="I1455" s="145"/>
      <c r="J1455" s="145"/>
      <c r="K1455" s="145"/>
      <c r="L1455" s="238"/>
    </row>
    <row r="1456" spans="1:12" ht="28.5">
      <c r="A1456" s="229" t="s">
        <v>2036</v>
      </c>
      <c r="B1456" s="169" t="s">
        <v>2068</v>
      </c>
      <c r="C1456" s="133">
        <f>SUM(C1459:C1463)</f>
        <v>417000</v>
      </c>
      <c r="D1456" s="133">
        <f>SUM(D1459:D1463)</f>
        <v>22288</v>
      </c>
      <c r="E1456" s="150"/>
      <c r="F1456" s="150"/>
      <c r="G1456" s="150"/>
      <c r="H1456" s="150"/>
      <c r="I1456" s="133">
        <f>SUM(C1456,E1456,G1456)</f>
        <v>417000</v>
      </c>
      <c r="J1456" s="133">
        <f>SUM(D1456,F1456,H1456)</f>
        <v>22288</v>
      </c>
      <c r="K1456" s="133">
        <f>SUM(K1459:K1463)</f>
        <v>22288</v>
      </c>
      <c r="L1456" s="238"/>
    </row>
    <row r="1457" spans="1:12" ht="45">
      <c r="A1457" s="225"/>
      <c r="B1457" s="168" t="s">
        <v>2028</v>
      </c>
      <c r="C1457" s="165"/>
      <c r="D1457" s="145"/>
      <c r="E1457" s="150"/>
      <c r="F1457" s="150"/>
      <c r="G1457" s="150"/>
      <c r="H1457" s="150"/>
      <c r="I1457" s="145"/>
      <c r="J1457" s="145"/>
      <c r="K1457" s="145"/>
      <c r="L1457" s="238"/>
    </row>
    <row r="1458" spans="1:12" ht="75">
      <c r="A1458" s="225"/>
      <c r="B1458" s="154" t="s">
        <v>1727</v>
      </c>
      <c r="C1458" s="165"/>
      <c r="D1458" s="145"/>
      <c r="E1458" s="150"/>
      <c r="F1458" s="150"/>
      <c r="G1458" s="150"/>
      <c r="H1458" s="150"/>
      <c r="I1458" s="145"/>
      <c r="J1458" s="145"/>
      <c r="K1458" s="145"/>
      <c r="L1458" s="238"/>
    </row>
    <row r="1459" spans="1:12" ht="15">
      <c r="A1459" s="225"/>
      <c r="B1459" s="146" t="s">
        <v>1728</v>
      </c>
      <c r="C1459" s="145"/>
      <c r="D1459" s="145"/>
      <c r="E1459" s="150"/>
      <c r="F1459" s="150"/>
      <c r="G1459" s="150"/>
      <c r="H1459" s="150"/>
      <c r="I1459" s="161"/>
      <c r="J1459" s="145"/>
      <c r="K1459" s="145"/>
      <c r="L1459" s="238"/>
    </row>
    <row r="1460" spans="1:12" ht="39">
      <c r="A1460" s="225"/>
      <c r="B1460" s="146" t="s">
        <v>1712</v>
      </c>
      <c r="C1460" s="145">
        <v>295617</v>
      </c>
      <c r="D1460" s="145">
        <v>22288</v>
      </c>
      <c r="E1460" s="150">
        <v>0</v>
      </c>
      <c r="F1460" s="150">
        <v>0</v>
      </c>
      <c r="G1460" s="150">
        <v>0</v>
      </c>
      <c r="H1460" s="150">
        <v>0</v>
      </c>
      <c r="I1460" s="161">
        <f>SUM(C1460,E1460,G1460)</f>
        <v>295617</v>
      </c>
      <c r="J1460" s="145">
        <f>SUM(D1460,F1460,H1460)</f>
        <v>22288</v>
      </c>
      <c r="K1460" s="145">
        <v>22288</v>
      </c>
      <c r="L1460" s="232" t="s">
        <v>1729</v>
      </c>
    </row>
    <row r="1461" spans="1:12" ht="15">
      <c r="A1461" s="225"/>
      <c r="B1461" s="146" t="s">
        <v>1730</v>
      </c>
      <c r="C1461" s="165"/>
      <c r="D1461" s="145"/>
      <c r="E1461" s="150"/>
      <c r="F1461" s="150"/>
      <c r="G1461" s="150"/>
      <c r="H1461" s="150"/>
      <c r="I1461" s="145"/>
      <c r="J1461" s="145"/>
      <c r="K1461" s="145"/>
      <c r="L1461" s="238"/>
    </row>
    <row r="1462" spans="1:12" ht="75">
      <c r="A1462" s="234"/>
      <c r="B1462" s="154" t="s">
        <v>1731</v>
      </c>
      <c r="C1462" s="103"/>
      <c r="D1462" s="103"/>
      <c r="E1462" s="150"/>
      <c r="F1462" s="150"/>
      <c r="G1462" s="150"/>
      <c r="H1462" s="150"/>
      <c r="I1462" s="145"/>
      <c r="J1462" s="145"/>
      <c r="K1462" s="164"/>
      <c r="L1462" s="238"/>
    </row>
    <row r="1463" spans="1:12" ht="64.5" customHeight="1">
      <c r="A1463" s="239"/>
      <c r="B1463" s="152" t="s">
        <v>2059</v>
      </c>
      <c r="C1463" s="103">
        <v>121383</v>
      </c>
      <c r="D1463" s="145"/>
      <c r="E1463" s="150">
        <v>0</v>
      </c>
      <c r="F1463" s="150">
        <v>0</v>
      </c>
      <c r="G1463" s="150">
        <v>0</v>
      </c>
      <c r="H1463" s="150">
        <v>0</v>
      </c>
      <c r="I1463" s="145">
        <f>SUM(C1463,E1463,G1463)</f>
        <v>121383</v>
      </c>
      <c r="J1463" s="145">
        <f>SUM(D1463,F1463,H1463)</f>
        <v>0</v>
      </c>
      <c r="K1463" s="145">
        <v>0</v>
      </c>
      <c r="L1463" s="232" t="s">
        <v>1440</v>
      </c>
    </row>
    <row r="1464" spans="1:12" ht="29.25">
      <c r="A1464" s="229" t="s">
        <v>2037</v>
      </c>
      <c r="B1464" s="170" t="s">
        <v>2069</v>
      </c>
      <c r="C1464" s="133">
        <f>SUM(C1467:C1475)</f>
        <v>284100</v>
      </c>
      <c r="D1464" s="133">
        <f>SUM(D1467:D1475)</f>
        <v>170762.75128</v>
      </c>
      <c r="E1464" s="150"/>
      <c r="F1464" s="150"/>
      <c r="G1464" s="150"/>
      <c r="H1464" s="150"/>
      <c r="I1464" s="133">
        <f>SUM(C1464,E1464,G1464)</f>
        <v>284100</v>
      </c>
      <c r="J1464" s="133">
        <f>SUM(D1464,F1464,H1464)</f>
        <v>170762.75128</v>
      </c>
      <c r="K1464" s="133">
        <f>SUM(K1467:K1475)</f>
        <v>170762.75128</v>
      </c>
      <c r="L1464" s="235"/>
    </row>
    <row r="1465" spans="1:12" ht="30">
      <c r="A1465" s="225"/>
      <c r="B1465" s="171" t="s">
        <v>2029</v>
      </c>
      <c r="C1465" s="103"/>
      <c r="D1465" s="145"/>
      <c r="E1465" s="150"/>
      <c r="F1465" s="150"/>
      <c r="G1465" s="150"/>
      <c r="H1465" s="150"/>
      <c r="I1465" s="147"/>
      <c r="J1465" s="145"/>
      <c r="K1465" s="145"/>
      <c r="L1465" s="232"/>
    </row>
    <row r="1466" spans="1:12" ht="30">
      <c r="A1466" s="225"/>
      <c r="B1466" s="15" t="s">
        <v>1732</v>
      </c>
      <c r="C1466" s="103"/>
      <c r="D1466" s="145"/>
      <c r="E1466" s="150"/>
      <c r="F1466" s="150"/>
      <c r="G1466" s="150"/>
      <c r="H1466" s="150"/>
      <c r="I1466" s="147"/>
      <c r="J1466" s="145"/>
      <c r="K1466" s="145"/>
      <c r="L1466" s="232"/>
    </row>
    <row r="1467" spans="1:12" ht="39">
      <c r="A1467" s="225"/>
      <c r="B1467" s="152" t="s">
        <v>2059</v>
      </c>
      <c r="C1467" s="103">
        <v>100000</v>
      </c>
      <c r="D1467" s="145">
        <v>45775.53821</v>
      </c>
      <c r="E1467" s="150">
        <v>0</v>
      </c>
      <c r="F1467" s="150">
        <v>0</v>
      </c>
      <c r="G1467" s="150">
        <v>0</v>
      </c>
      <c r="H1467" s="150">
        <v>0</v>
      </c>
      <c r="I1467" s="145">
        <f>SUM(C1467,E1467,G1467)</f>
        <v>100000</v>
      </c>
      <c r="J1467" s="145">
        <f>SUM(D1467,F1467,H1467)</f>
        <v>45775.53821</v>
      </c>
      <c r="K1467" s="145">
        <v>45775.53821</v>
      </c>
      <c r="L1467" s="232" t="s">
        <v>1441</v>
      </c>
    </row>
    <row r="1468" spans="1:12" ht="45">
      <c r="A1468" s="229"/>
      <c r="B1468" s="172" t="s">
        <v>1733</v>
      </c>
      <c r="C1468" s="103"/>
      <c r="D1468" s="103"/>
      <c r="E1468" s="150"/>
      <c r="F1468" s="150"/>
      <c r="G1468" s="150"/>
      <c r="H1468" s="150"/>
      <c r="I1468" s="145"/>
      <c r="J1468" s="145"/>
      <c r="K1468" s="164"/>
      <c r="L1468" s="232"/>
    </row>
    <row r="1469" spans="1:12" ht="26.25">
      <c r="A1469" s="229"/>
      <c r="B1469" s="152" t="s">
        <v>2059</v>
      </c>
      <c r="C1469" s="103">
        <v>16000</v>
      </c>
      <c r="D1469" s="145">
        <v>15887.226</v>
      </c>
      <c r="E1469" s="150">
        <v>0</v>
      </c>
      <c r="F1469" s="150">
        <v>0</v>
      </c>
      <c r="G1469" s="150">
        <v>0</v>
      </c>
      <c r="H1469" s="150">
        <v>0</v>
      </c>
      <c r="I1469" s="145">
        <f>SUM(C1469,E1469,G1469)</f>
        <v>16000</v>
      </c>
      <c r="J1469" s="145">
        <f>SUM(D1469,F1469,H1469)</f>
        <v>15887.226</v>
      </c>
      <c r="K1469" s="145">
        <v>15887.226</v>
      </c>
      <c r="L1469" s="232" t="s">
        <v>1442</v>
      </c>
    </row>
    <row r="1470" spans="1:12" ht="45">
      <c r="A1470" s="229"/>
      <c r="B1470" s="173" t="s">
        <v>1734</v>
      </c>
      <c r="C1470" s="165"/>
      <c r="D1470" s="145"/>
      <c r="E1470" s="150"/>
      <c r="F1470" s="150"/>
      <c r="G1470" s="150"/>
      <c r="H1470" s="150"/>
      <c r="I1470" s="147"/>
      <c r="J1470" s="145"/>
      <c r="K1470" s="145"/>
      <c r="L1470" s="235"/>
    </row>
    <row r="1471" spans="1:12" ht="30">
      <c r="A1471" s="229"/>
      <c r="B1471" s="172" t="s">
        <v>1735</v>
      </c>
      <c r="C1471" s="103"/>
      <c r="D1471" s="103"/>
      <c r="E1471" s="150"/>
      <c r="F1471" s="150"/>
      <c r="G1471" s="150"/>
      <c r="H1471" s="150"/>
      <c r="I1471" s="145"/>
      <c r="J1471" s="145"/>
      <c r="K1471" s="164"/>
      <c r="L1471" s="240"/>
    </row>
    <row r="1472" spans="1:12" ht="39">
      <c r="A1472" s="229"/>
      <c r="B1472" s="152" t="s">
        <v>1736</v>
      </c>
      <c r="C1472" s="103">
        <v>37400</v>
      </c>
      <c r="D1472" s="145">
        <v>33471.55774</v>
      </c>
      <c r="E1472" s="150">
        <v>0</v>
      </c>
      <c r="F1472" s="150">
        <v>0</v>
      </c>
      <c r="G1472" s="150">
        <v>0</v>
      </c>
      <c r="H1472" s="150">
        <v>0</v>
      </c>
      <c r="I1472" s="145">
        <f>SUM(C1472,E1472,G1472)</f>
        <v>37400</v>
      </c>
      <c r="J1472" s="145">
        <f>SUM(D1472,F1472,H1472)</f>
        <v>33471.55774</v>
      </c>
      <c r="K1472" s="145">
        <v>33471.55774</v>
      </c>
      <c r="L1472" s="232" t="s">
        <v>1443</v>
      </c>
    </row>
    <row r="1473" spans="1:12" ht="60">
      <c r="A1473" s="229"/>
      <c r="B1473" s="172" t="s">
        <v>2030</v>
      </c>
      <c r="C1473" s="103"/>
      <c r="D1473" s="103"/>
      <c r="E1473" s="150"/>
      <c r="F1473" s="150"/>
      <c r="G1473" s="150"/>
      <c r="H1473" s="150"/>
      <c r="I1473" s="145"/>
      <c r="J1473" s="145"/>
      <c r="K1473" s="164"/>
      <c r="L1473" s="232"/>
    </row>
    <row r="1474" spans="1:12" ht="15">
      <c r="A1474" s="229"/>
      <c r="B1474" s="146" t="s">
        <v>1728</v>
      </c>
      <c r="C1474" s="145"/>
      <c r="D1474" s="145"/>
      <c r="E1474" s="150"/>
      <c r="F1474" s="150"/>
      <c r="G1474" s="150"/>
      <c r="H1474" s="150"/>
      <c r="I1474" s="161"/>
      <c r="J1474" s="145"/>
      <c r="K1474" s="145"/>
      <c r="L1474" s="232"/>
    </row>
    <row r="1475" spans="1:12" ht="15">
      <c r="A1475" s="229"/>
      <c r="B1475" s="146" t="s">
        <v>1712</v>
      </c>
      <c r="C1475" s="145">
        <v>130700</v>
      </c>
      <c r="D1475" s="145">
        <v>75628.42933</v>
      </c>
      <c r="E1475" s="150">
        <v>0</v>
      </c>
      <c r="F1475" s="150">
        <v>0</v>
      </c>
      <c r="G1475" s="150">
        <v>0</v>
      </c>
      <c r="H1475" s="150">
        <v>0</v>
      </c>
      <c r="I1475" s="161">
        <f>SUM(C1475,E1475,G1475)</f>
        <v>130700</v>
      </c>
      <c r="J1475" s="145">
        <f>SUM(D1475,F1475,H1475)</f>
        <v>75628.42933</v>
      </c>
      <c r="K1475" s="145">
        <v>75628.42933</v>
      </c>
      <c r="L1475" s="241" t="s">
        <v>1421</v>
      </c>
    </row>
    <row r="1476" spans="1:12" ht="15">
      <c r="A1476" s="229"/>
      <c r="B1476" s="146"/>
      <c r="C1476" s="145"/>
      <c r="D1476" s="145"/>
      <c r="E1476" s="150"/>
      <c r="F1476" s="150"/>
      <c r="G1476" s="150"/>
      <c r="H1476" s="150"/>
      <c r="I1476" s="161"/>
      <c r="J1476" s="145"/>
      <c r="K1476" s="145"/>
      <c r="L1476" s="232"/>
    </row>
    <row r="1477" spans="1:12" ht="29.25">
      <c r="A1477" s="229" t="s">
        <v>2038</v>
      </c>
      <c r="B1477" s="174" t="s">
        <v>2070</v>
      </c>
      <c r="C1477" s="133">
        <f>SUM(C1479:C1484)</f>
        <v>167000</v>
      </c>
      <c r="D1477" s="133">
        <f>SUM(D1479:D1484)</f>
        <v>16930.135309999998</v>
      </c>
      <c r="E1477" s="150">
        <v>0</v>
      </c>
      <c r="F1477" s="150"/>
      <c r="G1477" s="150"/>
      <c r="H1477" s="150"/>
      <c r="I1477" s="133">
        <f>SUM(C1477,E1477,G1477)</f>
        <v>167000</v>
      </c>
      <c r="J1477" s="133">
        <f>SUM(D1477,F1477,H1477)</f>
        <v>16930.135309999998</v>
      </c>
      <c r="K1477" s="133">
        <f>SUM(K1479:K1484)</f>
        <v>16930.1</v>
      </c>
      <c r="L1477" s="232"/>
    </row>
    <row r="1478" spans="1:12" ht="30">
      <c r="A1478" s="225"/>
      <c r="B1478" s="175" t="s">
        <v>2031</v>
      </c>
      <c r="C1478" s="102"/>
      <c r="D1478" s="103"/>
      <c r="E1478" s="150"/>
      <c r="F1478" s="150"/>
      <c r="G1478" s="150"/>
      <c r="H1478" s="150"/>
      <c r="I1478" s="145"/>
      <c r="J1478" s="145"/>
      <c r="K1478" s="164"/>
      <c r="L1478" s="186"/>
    </row>
    <row r="1479" spans="1:12" ht="77.25">
      <c r="A1479" s="229"/>
      <c r="B1479" s="172" t="s">
        <v>2032</v>
      </c>
      <c r="C1479" s="102">
        <v>120500</v>
      </c>
      <c r="D1479" s="103">
        <v>8000</v>
      </c>
      <c r="E1479" s="150">
        <v>0</v>
      </c>
      <c r="F1479" s="150">
        <v>0</v>
      </c>
      <c r="G1479" s="150">
        <v>0</v>
      </c>
      <c r="H1479" s="150">
        <v>0</v>
      </c>
      <c r="I1479" s="145">
        <f>SUM(C1479,E1479,G1479)</f>
        <v>120500</v>
      </c>
      <c r="J1479" s="145">
        <f>SUM(D1479,F1479,H1479)</f>
        <v>8000</v>
      </c>
      <c r="K1479" s="103">
        <v>8000</v>
      </c>
      <c r="L1479" s="232" t="s">
        <v>1444</v>
      </c>
    </row>
    <row r="1480" spans="1:12" ht="75">
      <c r="A1480" s="229"/>
      <c r="B1480" s="172" t="s">
        <v>2046</v>
      </c>
      <c r="C1480" s="102"/>
      <c r="D1480" s="103"/>
      <c r="E1480" s="150"/>
      <c r="F1480" s="150"/>
      <c r="G1480" s="150"/>
      <c r="H1480" s="150"/>
      <c r="I1480" s="145"/>
      <c r="J1480" s="145"/>
      <c r="K1480" s="164"/>
      <c r="L1480" s="186"/>
    </row>
    <row r="1481" spans="1:12" ht="15">
      <c r="A1481" s="229"/>
      <c r="B1481" s="146" t="s">
        <v>1709</v>
      </c>
      <c r="C1481" s="145"/>
      <c r="D1481" s="145"/>
      <c r="E1481" s="150"/>
      <c r="F1481" s="150"/>
      <c r="G1481" s="150"/>
      <c r="H1481" s="150"/>
      <c r="I1481" s="161"/>
      <c r="J1481" s="145"/>
      <c r="K1481" s="145"/>
      <c r="L1481" s="186"/>
    </row>
    <row r="1482" spans="1:12" ht="15">
      <c r="A1482" s="229"/>
      <c r="B1482" s="146" t="s">
        <v>1710</v>
      </c>
      <c r="C1482" s="145">
        <v>26500</v>
      </c>
      <c r="D1482" s="145">
        <v>0</v>
      </c>
      <c r="E1482" s="150">
        <v>0</v>
      </c>
      <c r="F1482" s="150">
        <v>0</v>
      </c>
      <c r="G1482" s="150">
        <v>0</v>
      </c>
      <c r="H1482" s="150">
        <v>0</v>
      </c>
      <c r="I1482" s="161">
        <f>SUM(C1482,E1482,G1482)</f>
        <v>26500</v>
      </c>
      <c r="J1482" s="145">
        <f>SUM(D1482,F1482,H1482)</f>
        <v>0</v>
      </c>
      <c r="K1482" s="145">
        <v>8930.1</v>
      </c>
      <c r="L1482" s="232" t="s">
        <v>1421</v>
      </c>
    </row>
    <row r="1483" spans="1:12" ht="15">
      <c r="A1483" s="229"/>
      <c r="B1483" s="146" t="s">
        <v>1713</v>
      </c>
      <c r="C1483" s="145"/>
      <c r="D1483" s="145"/>
      <c r="E1483" s="150"/>
      <c r="F1483" s="150"/>
      <c r="G1483" s="150"/>
      <c r="H1483" s="150"/>
      <c r="I1483" s="161"/>
      <c r="J1483" s="145"/>
      <c r="K1483" s="145"/>
      <c r="L1483" s="186"/>
    </row>
    <row r="1484" spans="1:12" ht="15">
      <c r="A1484" s="229"/>
      <c r="B1484" s="146" t="s">
        <v>1712</v>
      </c>
      <c r="C1484" s="145">
        <v>20000</v>
      </c>
      <c r="D1484" s="145">
        <v>8930.13531</v>
      </c>
      <c r="E1484" s="150">
        <v>0</v>
      </c>
      <c r="F1484" s="150">
        <v>0</v>
      </c>
      <c r="G1484" s="150">
        <v>0</v>
      </c>
      <c r="H1484" s="150">
        <v>0</v>
      </c>
      <c r="I1484" s="161">
        <f>SUM(C1484,E1484,G1484)</f>
        <v>20000</v>
      </c>
      <c r="J1484" s="145">
        <f>SUM(D1484,F1484,H1484)</f>
        <v>8930.13531</v>
      </c>
      <c r="K1484" s="145">
        <v>0</v>
      </c>
      <c r="L1484" s="186"/>
    </row>
    <row r="1485" spans="1:12" ht="29.25">
      <c r="A1485" s="229" t="s">
        <v>2039</v>
      </c>
      <c r="B1485" s="174" t="s">
        <v>2071</v>
      </c>
      <c r="C1485" s="133">
        <f>SUM(C1487:C1490)</f>
        <v>20000</v>
      </c>
      <c r="D1485" s="133">
        <f>SUM(D1487:D1490)</f>
        <v>6650.59015</v>
      </c>
      <c r="E1485" s="150"/>
      <c r="F1485" s="150"/>
      <c r="G1485" s="150"/>
      <c r="H1485" s="150"/>
      <c r="I1485" s="133">
        <f>SUM(C1485,E1485,G1485)</f>
        <v>20000</v>
      </c>
      <c r="J1485" s="133">
        <f>SUM(D1485,F1485,H1485)</f>
        <v>6650.59015</v>
      </c>
      <c r="K1485" s="133">
        <f>SUM(K1487:K1490)</f>
        <v>6651</v>
      </c>
      <c r="L1485" s="186"/>
    </row>
    <row r="1486" spans="1:12" ht="30">
      <c r="A1486" s="225"/>
      <c r="B1486" s="171" t="s">
        <v>2047</v>
      </c>
      <c r="C1486" s="102"/>
      <c r="D1486" s="145"/>
      <c r="E1486" s="150"/>
      <c r="F1486" s="150"/>
      <c r="G1486" s="150"/>
      <c r="H1486" s="150"/>
      <c r="I1486" s="147"/>
      <c r="J1486" s="145"/>
      <c r="K1486" s="164"/>
      <c r="L1486" s="186"/>
    </row>
    <row r="1487" spans="1:12" ht="30">
      <c r="A1487" s="225"/>
      <c r="B1487" s="172" t="s">
        <v>2048</v>
      </c>
      <c r="C1487" s="102"/>
      <c r="D1487" s="103"/>
      <c r="E1487" s="150"/>
      <c r="F1487" s="150"/>
      <c r="G1487" s="150"/>
      <c r="H1487" s="150"/>
      <c r="I1487" s="145"/>
      <c r="J1487" s="145"/>
      <c r="K1487" s="145"/>
      <c r="L1487" s="232"/>
    </row>
    <row r="1488" spans="1:12" ht="45">
      <c r="A1488" s="225"/>
      <c r="B1488" s="172" t="s">
        <v>1737</v>
      </c>
      <c r="C1488" s="102"/>
      <c r="D1488" s="103"/>
      <c r="E1488" s="150"/>
      <c r="F1488" s="150"/>
      <c r="G1488" s="150"/>
      <c r="H1488" s="150"/>
      <c r="I1488" s="145"/>
      <c r="J1488" s="145"/>
      <c r="K1488" s="145"/>
      <c r="L1488" s="232"/>
    </row>
    <row r="1489" spans="1:12" ht="39">
      <c r="A1489" s="225"/>
      <c r="B1489" s="146" t="s">
        <v>1712</v>
      </c>
      <c r="C1489" s="145">
        <v>20000</v>
      </c>
      <c r="D1489" s="145">
        <v>6650.59015</v>
      </c>
      <c r="E1489" s="150">
        <v>0</v>
      </c>
      <c r="F1489" s="150">
        <v>0</v>
      </c>
      <c r="G1489" s="150">
        <v>0</v>
      </c>
      <c r="H1489" s="150">
        <v>0</v>
      </c>
      <c r="I1489" s="161">
        <f aca="true" t="shared" si="25" ref="I1489:J1491">SUM(C1489,E1489,G1489)</f>
        <v>20000</v>
      </c>
      <c r="J1489" s="145">
        <f t="shared" si="25"/>
        <v>6650.59015</v>
      </c>
      <c r="K1489" s="145">
        <v>6651</v>
      </c>
      <c r="L1489" s="232" t="s">
        <v>1445</v>
      </c>
    </row>
    <row r="1490" spans="1:12" ht="15">
      <c r="A1490" s="225"/>
      <c r="B1490" s="146" t="s">
        <v>1710</v>
      </c>
      <c r="C1490" s="145">
        <v>0</v>
      </c>
      <c r="D1490" s="145">
        <v>0</v>
      </c>
      <c r="E1490" s="150">
        <v>0</v>
      </c>
      <c r="F1490" s="150">
        <v>0</v>
      </c>
      <c r="G1490" s="150">
        <v>0</v>
      </c>
      <c r="H1490" s="150">
        <v>0</v>
      </c>
      <c r="I1490" s="161">
        <f t="shared" si="25"/>
        <v>0</v>
      </c>
      <c r="J1490" s="145">
        <f t="shared" si="25"/>
        <v>0</v>
      </c>
      <c r="K1490" s="145">
        <v>0</v>
      </c>
      <c r="L1490" s="232"/>
    </row>
    <row r="1491" spans="1:12" ht="29.25">
      <c r="A1491" s="229" t="s">
        <v>2040</v>
      </c>
      <c r="B1491" s="174" t="s">
        <v>2072</v>
      </c>
      <c r="C1491" s="133">
        <f>SUM(C1493:C1496)</f>
        <v>106900</v>
      </c>
      <c r="D1491" s="133">
        <f>SUM(D1493:D1496)</f>
        <v>44176.817</v>
      </c>
      <c r="E1491" s="150"/>
      <c r="F1491" s="150"/>
      <c r="G1491" s="150"/>
      <c r="H1491" s="150"/>
      <c r="I1491" s="133">
        <f t="shared" si="25"/>
        <v>106900</v>
      </c>
      <c r="J1491" s="133">
        <f t="shared" si="25"/>
        <v>44176.817</v>
      </c>
      <c r="K1491" s="133">
        <f>SUM(K1493:K1496)</f>
        <v>86900</v>
      </c>
      <c r="L1491" s="232"/>
    </row>
    <row r="1492" spans="1:12" ht="30">
      <c r="A1492" s="225"/>
      <c r="B1492" s="171" t="s">
        <v>2049</v>
      </c>
      <c r="C1492" s="102"/>
      <c r="D1492" s="145"/>
      <c r="E1492" s="150"/>
      <c r="F1492" s="150"/>
      <c r="G1492" s="150"/>
      <c r="H1492" s="150"/>
      <c r="I1492" s="147"/>
      <c r="J1492" s="145"/>
      <c r="K1492" s="164"/>
      <c r="L1492" s="235"/>
    </row>
    <row r="1493" spans="1:12" ht="30">
      <c r="A1493" s="225"/>
      <c r="B1493" s="172" t="s">
        <v>2050</v>
      </c>
      <c r="C1493" s="102"/>
      <c r="D1493" s="103"/>
      <c r="E1493" s="150"/>
      <c r="F1493" s="150"/>
      <c r="G1493" s="150"/>
      <c r="H1493" s="150"/>
      <c r="I1493" s="145"/>
      <c r="J1493" s="145"/>
      <c r="K1493" s="145"/>
      <c r="L1493" s="232"/>
    </row>
    <row r="1494" spans="1:12" ht="39">
      <c r="A1494" s="225"/>
      <c r="B1494" s="146" t="s">
        <v>1710</v>
      </c>
      <c r="C1494" s="145">
        <v>86900</v>
      </c>
      <c r="D1494" s="145">
        <v>44176.817</v>
      </c>
      <c r="E1494" s="150">
        <v>0</v>
      </c>
      <c r="F1494" s="150">
        <v>0</v>
      </c>
      <c r="G1494" s="150">
        <v>0</v>
      </c>
      <c r="H1494" s="150">
        <v>0</v>
      </c>
      <c r="I1494" s="161">
        <f>SUM(C1494,E1494,G1494)</f>
        <v>86900</v>
      </c>
      <c r="J1494" s="145">
        <f>SUM(D1494,F1494,H1494)</f>
        <v>44176.817</v>
      </c>
      <c r="K1494" s="145">
        <v>86900</v>
      </c>
      <c r="L1494" s="232" t="s">
        <v>1446</v>
      </c>
    </row>
    <row r="1495" spans="1:12" ht="45">
      <c r="A1495" s="225"/>
      <c r="B1495" s="172" t="s">
        <v>2073</v>
      </c>
      <c r="C1495" s="102"/>
      <c r="D1495" s="103"/>
      <c r="E1495" s="150"/>
      <c r="F1495" s="150"/>
      <c r="G1495" s="150"/>
      <c r="H1495" s="150"/>
      <c r="I1495" s="145"/>
      <c r="J1495" s="145"/>
      <c r="K1495" s="103">
        <v>0</v>
      </c>
      <c r="L1495" s="235"/>
    </row>
    <row r="1496" spans="1:12" ht="26.25">
      <c r="A1496" s="225"/>
      <c r="B1496" s="146" t="s">
        <v>1710</v>
      </c>
      <c r="C1496" s="102">
        <v>20000</v>
      </c>
      <c r="D1496" s="103">
        <v>0</v>
      </c>
      <c r="E1496" s="150">
        <v>0</v>
      </c>
      <c r="F1496" s="150">
        <v>0</v>
      </c>
      <c r="G1496" s="150">
        <v>0</v>
      </c>
      <c r="H1496" s="150">
        <v>0</v>
      </c>
      <c r="I1496" s="145">
        <f>SUM(C1496,E1496,G1496)</f>
        <v>20000</v>
      </c>
      <c r="J1496" s="145">
        <f>SUM(D1496,F1496,H1496)</f>
        <v>0</v>
      </c>
      <c r="K1496" s="103">
        <v>0</v>
      </c>
      <c r="L1496" s="232" t="s">
        <v>1447</v>
      </c>
    </row>
    <row r="1497" spans="1:12" ht="29.25">
      <c r="A1497" s="229" t="s">
        <v>2041</v>
      </c>
      <c r="B1497" s="174" t="s">
        <v>2074</v>
      </c>
      <c r="C1497" s="133">
        <f>SUM(C1500:C1501)</f>
        <v>20000</v>
      </c>
      <c r="D1497" s="133">
        <f>SUM(D1500:D1501)</f>
        <v>0</v>
      </c>
      <c r="E1497" s="150"/>
      <c r="F1497" s="150"/>
      <c r="G1497" s="150"/>
      <c r="H1497" s="150"/>
      <c r="I1497" s="133">
        <f>SUM(C1497,E1497,G1497)</f>
        <v>20000</v>
      </c>
      <c r="J1497" s="133">
        <f>SUM(D1497,F1497,H1497)</f>
        <v>0</v>
      </c>
      <c r="K1497" s="133">
        <f>SUM(K1500:K1501)</f>
        <v>0</v>
      </c>
      <c r="L1497" s="235"/>
    </row>
    <row r="1498" spans="1:12" ht="15">
      <c r="A1498" s="229"/>
      <c r="B1498" s="174"/>
      <c r="C1498" s="133"/>
      <c r="D1498" s="133"/>
      <c r="E1498" s="150"/>
      <c r="F1498" s="150"/>
      <c r="G1498" s="150"/>
      <c r="H1498" s="150"/>
      <c r="I1498" s="133"/>
      <c r="J1498" s="133"/>
      <c r="K1498" s="133"/>
      <c r="L1498" s="235"/>
    </row>
    <row r="1499" spans="1:12" ht="15">
      <c r="A1499" s="225"/>
      <c r="B1499" s="176" t="s">
        <v>2051</v>
      </c>
      <c r="C1499" s="177"/>
      <c r="D1499" s="145"/>
      <c r="E1499" s="150"/>
      <c r="F1499" s="150"/>
      <c r="G1499" s="150"/>
      <c r="H1499" s="150"/>
      <c r="I1499" s="147"/>
      <c r="J1499" s="145"/>
      <c r="K1499" s="145"/>
      <c r="L1499" s="235"/>
    </row>
    <row r="1500" spans="1:12" ht="30">
      <c r="A1500" s="225"/>
      <c r="B1500" s="172" t="s">
        <v>2075</v>
      </c>
      <c r="C1500" s="102"/>
      <c r="D1500" s="103"/>
      <c r="E1500" s="150"/>
      <c r="F1500" s="150"/>
      <c r="G1500" s="150"/>
      <c r="H1500" s="150"/>
      <c r="I1500" s="145"/>
      <c r="J1500" s="145"/>
      <c r="K1500" s="164"/>
      <c r="L1500" s="232" t="s">
        <v>1448</v>
      </c>
    </row>
    <row r="1501" spans="1:12" ht="15">
      <c r="A1501" s="225"/>
      <c r="B1501" s="172" t="s">
        <v>2059</v>
      </c>
      <c r="C1501" s="102">
        <v>20000</v>
      </c>
      <c r="D1501" s="103">
        <v>0</v>
      </c>
      <c r="E1501" s="150">
        <v>0</v>
      </c>
      <c r="F1501" s="150">
        <v>0</v>
      </c>
      <c r="G1501" s="150">
        <v>0</v>
      </c>
      <c r="H1501" s="150">
        <v>0</v>
      </c>
      <c r="I1501" s="145">
        <f>SUM(C1501,E1501,G1501)</f>
        <v>20000</v>
      </c>
      <c r="J1501" s="145">
        <f>SUM(D1501,F1501,H1501)</f>
        <v>0</v>
      </c>
      <c r="K1501" s="103">
        <v>0</v>
      </c>
      <c r="L1501" s="235"/>
    </row>
    <row r="1502" spans="1:12" ht="15">
      <c r="A1502" s="242" t="s">
        <v>2042</v>
      </c>
      <c r="B1502" s="174" t="s">
        <v>2076</v>
      </c>
      <c r="C1502" s="133">
        <f>SUM(C1504:C1508)</f>
        <v>970000</v>
      </c>
      <c r="D1502" s="133">
        <f>SUM(D1504:D1508)</f>
        <v>0</v>
      </c>
      <c r="E1502" s="150"/>
      <c r="F1502" s="150"/>
      <c r="G1502" s="150"/>
      <c r="H1502" s="150"/>
      <c r="I1502" s="133">
        <f>SUM(C1502,E1502,G1502)</f>
        <v>970000</v>
      </c>
      <c r="J1502" s="133">
        <f>SUM(D1502,F1502,H1502)</f>
        <v>0</v>
      </c>
      <c r="K1502" s="133">
        <f>SUM(K1504:K1508)</f>
        <v>0</v>
      </c>
      <c r="L1502" s="235"/>
    </row>
    <row r="1503" spans="1:12" ht="15">
      <c r="A1503" s="225"/>
      <c r="B1503" s="172"/>
      <c r="C1503" s="102"/>
      <c r="D1503" s="103"/>
      <c r="E1503" s="150"/>
      <c r="F1503" s="150"/>
      <c r="G1503" s="150"/>
      <c r="H1503" s="150"/>
      <c r="I1503" s="145"/>
      <c r="J1503" s="145"/>
      <c r="K1503" s="103"/>
      <c r="L1503" s="235"/>
    </row>
    <row r="1504" spans="1:12" ht="45">
      <c r="A1504" s="225"/>
      <c r="B1504" s="172" t="s">
        <v>2077</v>
      </c>
      <c r="C1504" s="102"/>
      <c r="D1504" s="103"/>
      <c r="E1504" s="150"/>
      <c r="F1504" s="150"/>
      <c r="G1504" s="150"/>
      <c r="H1504" s="150"/>
      <c r="I1504" s="145"/>
      <c r="J1504" s="145"/>
      <c r="K1504" s="164"/>
      <c r="L1504" s="232" t="s">
        <v>1447</v>
      </c>
    </row>
    <row r="1505" spans="1:12" ht="15">
      <c r="A1505" s="225"/>
      <c r="B1505" s="172" t="s">
        <v>2059</v>
      </c>
      <c r="C1505" s="102">
        <v>50000</v>
      </c>
      <c r="D1505" s="103">
        <v>0</v>
      </c>
      <c r="E1505" s="150">
        <v>0</v>
      </c>
      <c r="F1505" s="150">
        <v>0</v>
      </c>
      <c r="G1505" s="150">
        <v>0</v>
      </c>
      <c r="H1505" s="150">
        <v>0</v>
      </c>
      <c r="I1505" s="145">
        <f>SUM(C1505,E1505,G1505)</f>
        <v>50000</v>
      </c>
      <c r="J1505" s="145">
        <f>SUM(D1505,F1505,H1505)</f>
        <v>0</v>
      </c>
      <c r="K1505" s="103">
        <v>0</v>
      </c>
      <c r="L1505" s="235"/>
    </row>
    <row r="1506" spans="1:12" ht="15" customHeight="1">
      <c r="A1506" s="225"/>
      <c r="B1506" s="172" t="s">
        <v>2172</v>
      </c>
      <c r="C1506" s="102"/>
      <c r="D1506" s="103"/>
      <c r="E1506" s="150"/>
      <c r="F1506" s="150"/>
      <c r="G1506" s="150"/>
      <c r="H1506" s="150"/>
      <c r="I1506" s="145"/>
      <c r="J1506" s="145"/>
      <c r="K1506" s="103"/>
      <c r="L1506" s="235"/>
    </row>
    <row r="1507" spans="1:12" ht="64.5">
      <c r="A1507" s="225"/>
      <c r="B1507" s="146" t="s">
        <v>1712</v>
      </c>
      <c r="C1507" s="145">
        <v>220000</v>
      </c>
      <c r="D1507" s="145">
        <v>0</v>
      </c>
      <c r="E1507" s="150">
        <v>0</v>
      </c>
      <c r="F1507" s="150">
        <v>0</v>
      </c>
      <c r="G1507" s="150">
        <v>0</v>
      </c>
      <c r="H1507" s="150">
        <v>0</v>
      </c>
      <c r="I1507" s="145">
        <f aca="true" t="shared" si="26" ref="I1507:J1509">SUM(C1507,E1507,G1507)</f>
        <v>220000</v>
      </c>
      <c r="J1507" s="145">
        <f t="shared" si="26"/>
        <v>0</v>
      </c>
      <c r="K1507" s="145">
        <v>0</v>
      </c>
      <c r="L1507" s="232" t="s">
        <v>1449</v>
      </c>
    </row>
    <row r="1508" spans="1:12" ht="15">
      <c r="A1508" s="225"/>
      <c r="B1508" s="146" t="s">
        <v>1710</v>
      </c>
      <c r="C1508" s="145">
        <v>700000</v>
      </c>
      <c r="D1508" s="145">
        <v>0</v>
      </c>
      <c r="E1508" s="150">
        <v>0</v>
      </c>
      <c r="F1508" s="150">
        <v>0</v>
      </c>
      <c r="G1508" s="150">
        <v>0</v>
      </c>
      <c r="H1508" s="150">
        <v>0</v>
      </c>
      <c r="I1508" s="145">
        <f t="shared" si="26"/>
        <v>700000</v>
      </c>
      <c r="J1508" s="145">
        <f t="shared" si="26"/>
        <v>0</v>
      </c>
      <c r="K1508" s="145">
        <v>0</v>
      </c>
      <c r="L1508" s="235"/>
    </row>
    <row r="1509" spans="1:12" ht="39">
      <c r="A1509" s="242" t="s">
        <v>1450</v>
      </c>
      <c r="B1509" s="172" t="s">
        <v>1400</v>
      </c>
      <c r="C1509" s="103">
        <v>0</v>
      </c>
      <c r="D1509" s="103">
        <v>0</v>
      </c>
      <c r="E1509" s="150">
        <v>0</v>
      </c>
      <c r="F1509" s="150">
        <v>0</v>
      </c>
      <c r="G1509" s="145">
        <v>5060000</v>
      </c>
      <c r="H1509" s="145">
        <v>1518000</v>
      </c>
      <c r="I1509" s="157">
        <f t="shared" si="26"/>
        <v>5060000</v>
      </c>
      <c r="J1509" s="145">
        <f t="shared" si="26"/>
        <v>1518000</v>
      </c>
      <c r="K1509" s="145">
        <v>1518000</v>
      </c>
      <c r="L1509" s="241" t="s">
        <v>1451</v>
      </c>
    </row>
    <row r="1510" spans="1:12" ht="15">
      <c r="A1510" s="33"/>
      <c r="B1510" s="34"/>
      <c r="C1510" s="35"/>
      <c r="D1510" s="35"/>
      <c r="E1510" s="36"/>
      <c r="F1510" s="36"/>
      <c r="G1510" s="36"/>
      <c r="H1510" s="36"/>
      <c r="I1510" s="35"/>
      <c r="J1510" s="35"/>
      <c r="K1510" s="35"/>
      <c r="L1510" s="37"/>
    </row>
    <row r="1511" spans="1:12" ht="48.75" customHeight="1">
      <c r="A1511" s="84"/>
      <c r="B1511" s="85" t="s">
        <v>2055</v>
      </c>
      <c r="C1511" s="178"/>
      <c r="D1511" s="178"/>
      <c r="E1511" s="178"/>
      <c r="F1511" s="178"/>
      <c r="G1511" s="178"/>
      <c r="H1511" s="178"/>
      <c r="I1511" s="178"/>
      <c r="J1511" s="178"/>
      <c r="K1511" s="178"/>
      <c r="L1511" s="179"/>
    </row>
    <row r="1512" spans="1:12" ht="15">
      <c r="A1512" s="88" t="s">
        <v>2018</v>
      </c>
      <c r="B1512" s="5" t="s">
        <v>2019</v>
      </c>
      <c r="C1512" s="27">
        <v>29586806.5</v>
      </c>
      <c r="D1512" s="27">
        <v>4929933.597999999</v>
      </c>
      <c r="E1512" s="27">
        <v>3900500</v>
      </c>
      <c r="F1512" s="27">
        <v>66849.9</v>
      </c>
      <c r="G1512" s="27">
        <v>119387700</v>
      </c>
      <c r="H1512" s="27">
        <v>15781230.82</v>
      </c>
      <c r="I1512" s="27">
        <v>152875006.5</v>
      </c>
      <c r="J1512" s="27">
        <v>20778014.318</v>
      </c>
      <c r="K1512" s="27">
        <v>19511394.15</v>
      </c>
      <c r="L1512" s="180"/>
    </row>
    <row r="1513" spans="1:12" ht="15">
      <c r="A1513" s="92"/>
      <c r="B1513" s="140" t="s">
        <v>2020</v>
      </c>
      <c r="C1513" s="27"/>
      <c r="D1513" s="27"/>
      <c r="E1513" s="27"/>
      <c r="F1513" s="27"/>
      <c r="G1513" s="27"/>
      <c r="H1513" s="27"/>
      <c r="I1513" s="27"/>
      <c r="J1513" s="181"/>
      <c r="K1513" s="181"/>
      <c r="L1513" s="180"/>
    </row>
    <row r="1514" spans="1:12" ht="15">
      <c r="A1514" s="88" t="s">
        <v>2021</v>
      </c>
      <c r="B1514" s="5" t="s">
        <v>2022</v>
      </c>
      <c r="C1514" s="27">
        <v>29386806.5</v>
      </c>
      <c r="D1514" s="27">
        <v>4929933.597999999</v>
      </c>
      <c r="E1514" s="27">
        <v>3900500</v>
      </c>
      <c r="F1514" s="27">
        <v>66849.9</v>
      </c>
      <c r="G1514" s="27">
        <v>119387700</v>
      </c>
      <c r="H1514" s="27">
        <v>15781230.82</v>
      </c>
      <c r="I1514" s="27">
        <v>152675006.5</v>
      </c>
      <c r="J1514" s="27">
        <v>20778014.318</v>
      </c>
      <c r="K1514" s="27">
        <v>19511394.15</v>
      </c>
      <c r="L1514" s="232"/>
    </row>
    <row r="1515" spans="1:12" ht="15">
      <c r="A1515" s="88"/>
      <c r="B1515" s="140" t="s">
        <v>455</v>
      </c>
      <c r="C1515" s="27"/>
      <c r="D1515" s="27"/>
      <c r="E1515" s="27"/>
      <c r="F1515" s="27"/>
      <c r="G1515" s="27"/>
      <c r="H1515" s="27"/>
      <c r="I1515" s="27"/>
      <c r="J1515" s="182"/>
      <c r="K1515" s="27"/>
      <c r="L1515" s="232"/>
    </row>
    <row r="1516" spans="1:12" ht="25.5">
      <c r="A1516" s="183" t="s">
        <v>2033</v>
      </c>
      <c r="B1516" s="13" t="s">
        <v>1738</v>
      </c>
      <c r="C1516" s="38">
        <v>0</v>
      </c>
      <c r="D1516" s="38">
        <v>0</v>
      </c>
      <c r="E1516" s="38">
        <v>76000</v>
      </c>
      <c r="F1516" s="38">
        <v>0</v>
      </c>
      <c r="G1516" s="38">
        <v>960500</v>
      </c>
      <c r="H1516" s="38">
        <v>0</v>
      </c>
      <c r="I1516" s="38">
        <v>1036500</v>
      </c>
      <c r="J1516" s="184">
        <v>0</v>
      </c>
      <c r="K1516" s="38">
        <v>0</v>
      </c>
      <c r="L1516" s="232"/>
    </row>
    <row r="1517" spans="1:12" ht="25.5">
      <c r="A1517" s="183" t="s">
        <v>2007</v>
      </c>
      <c r="B1517" s="13" t="s">
        <v>1739</v>
      </c>
      <c r="C1517" s="38">
        <v>0</v>
      </c>
      <c r="D1517" s="38">
        <v>0</v>
      </c>
      <c r="E1517" s="38">
        <v>77400</v>
      </c>
      <c r="F1517" s="38">
        <v>0</v>
      </c>
      <c r="G1517" s="38">
        <v>1153100</v>
      </c>
      <c r="H1517" s="38">
        <v>0</v>
      </c>
      <c r="I1517" s="38">
        <v>1230500</v>
      </c>
      <c r="J1517" s="184">
        <v>0</v>
      </c>
      <c r="K1517" s="38">
        <v>0</v>
      </c>
      <c r="L1517" s="232"/>
    </row>
    <row r="1518" spans="1:12" ht="38.25">
      <c r="A1518" s="183" t="s">
        <v>2034</v>
      </c>
      <c r="B1518" s="13" t="s">
        <v>1740</v>
      </c>
      <c r="C1518" s="38">
        <v>50000</v>
      </c>
      <c r="D1518" s="38">
        <v>0</v>
      </c>
      <c r="E1518" s="38">
        <v>0</v>
      </c>
      <c r="F1518" s="38">
        <v>0</v>
      </c>
      <c r="G1518" s="38">
        <v>0</v>
      </c>
      <c r="H1518" s="38">
        <v>0</v>
      </c>
      <c r="I1518" s="38">
        <v>50000</v>
      </c>
      <c r="J1518" s="184">
        <v>0</v>
      </c>
      <c r="K1518" s="38">
        <v>0</v>
      </c>
      <c r="L1518" s="232"/>
    </row>
    <row r="1519" spans="1:12" ht="25.5">
      <c r="A1519" s="183" t="s">
        <v>2052</v>
      </c>
      <c r="B1519" s="13" t="s">
        <v>1741</v>
      </c>
      <c r="C1519" s="38">
        <v>0</v>
      </c>
      <c r="D1519" s="38">
        <v>0</v>
      </c>
      <c r="E1519" s="38">
        <v>8800</v>
      </c>
      <c r="F1519" s="38">
        <v>0</v>
      </c>
      <c r="G1519" s="38">
        <v>58600</v>
      </c>
      <c r="H1519" s="38">
        <v>0</v>
      </c>
      <c r="I1519" s="38">
        <v>67400</v>
      </c>
      <c r="J1519" s="184">
        <v>0</v>
      </c>
      <c r="K1519" s="38">
        <v>0</v>
      </c>
      <c r="L1519" s="232"/>
    </row>
    <row r="1520" spans="1:12" ht="25.5">
      <c r="A1520" s="183" t="s">
        <v>2053</v>
      </c>
      <c r="B1520" s="13" t="s">
        <v>1742</v>
      </c>
      <c r="C1520" s="38">
        <v>0</v>
      </c>
      <c r="D1520" s="38">
        <v>0</v>
      </c>
      <c r="E1520" s="38">
        <v>50000</v>
      </c>
      <c r="F1520" s="38">
        <v>0</v>
      </c>
      <c r="G1520" s="38">
        <v>287300</v>
      </c>
      <c r="H1520" s="38">
        <v>0</v>
      </c>
      <c r="I1520" s="38">
        <v>337300</v>
      </c>
      <c r="J1520" s="184">
        <v>0</v>
      </c>
      <c r="K1520" s="38">
        <v>0</v>
      </c>
      <c r="L1520" s="232"/>
    </row>
    <row r="1521" spans="1:12" ht="62.25" customHeight="1">
      <c r="A1521" s="183" t="s">
        <v>2054</v>
      </c>
      <c r="B1521" s="13" t="s">
        <v>1743</v>
      </c>
      <c r="C1521" s="38">
        <v>153700</v>
      </c>
      <c r="D1521" s="38">
        <v>73417.958</v>
      </c>
      <c r="E1521" s="38">
        <v>53000</v>
      </c>
      <c r="F1521" s="38">
        <v>0</v>
      </c>
      <c r="G1521" s="38">
        <v>1914000</v>
      </c>
      <c r="H1521" s="38">
        <v>0</v>
      </c>
      <c r="I1521" s="38">
        <v>2120700</v>
      </c>
      <c r="J1521" s="184">
        <v>73417.958</v>
      </c>
      <c r="K1521" s="38">
        <v>199381.87</v>
      </c>
      <c r="L1521" s="232" t="s">
        <v>1465</v>
      </c>
    </row>
    <row r="1522" spans="1:12" ht="24.75" customHeight="1">
      <c r="A1522" s="183" t="s">
        <v>2035</v>
      </c>
      <c r="B1522" s="13" t="s">
        <v>2106</v>
      </c>
      <c r="C1522" s="38">
        <v>390500</v>
      </c>
      <c r="D1522" s="38">
        <v>0</v>
      </c>
      <c r="E1522" s="38">
        <v>38000</v>
      </c>
      <c r="F1522" s="38">
        <v>0</v>
      </c>
      <c r="G1522" s="38">
        <v>364000</v>
      </c>
      <c r="H1522" s="38">
        <v>0</v>
      </c>
      <c r="I1522" s="38">
        <v>792500</v>
      </c>
      <c r="J1522" s="184">
        <v>0</v>
      </c>
      <c r="K1522" s="38">
        <v>0</v>
      </c>
      <c r="L1522" s="232"/>
    </row>
    <row r="1523" spans="1:12" ht="78" customHeight="1">
      <c r="A1523" s="183" t="s">
        <v>2036</v>
      </c>
      <c r="B1523" s="13" t="s">
        <v>2108</v>
      </c>
      <c r="C1523" s="38">
        <v>293306.6</v>
      </c>
      <c r="D1523" s="38">
        <v>16937.995</v>
      </c>
      <c r="E1523" s="38">
        <v>111100</v>
      </c>
      <c r="F1523" s="38">
        <v>0</v>
      </c>
      <c r="G1523" s="38">
        <v>1000100</v>
      </c>
      <c r="H1523" s="38">
        <v>0</v>
      </c>
      <c r="I1523" s="38">
        <v>1404506.6</v>
      </c>
      <c r="J1523" s="184">
        <v>16937.995</v>
      </c>
      <c r="K1523" s="38">
        <v>295348.75</v>
      </c>
      <c r="L1523" s="232" t="s">
        <v>1466</v>
      </c>
    </row>
    <row r="1524" spans="1:12" ht="38.25">
      <c r="A1524" s="183" t="s">
        <v>2037</v>
      </c>
      <c r="B1524" s="13" t="s">
        <v>1744</v>
      </c>
      <c r="C1524" s="38">
        <v>500000</v>
      </c>
      <c r="D1524" s="38">
        <v>0</v>
      </c>
      <c r="E1524" s="38">
        <v>0</v>
      </c>
      <c r="F1524" s="38">
        <v>0</v>
      </c>
      <c r="G1524" s="38">
        <v>1442600</v>
      </c>
      <c r="H1524" s="38">
        <v>0</v>
      </c>
      <c r="I1524" s="38">
        <v>1942600</v>
      </c>
      <c r="J1524" s="184">
        <v>0</v>
      </c>
      <c r="K1524" s="38">
        <v>0</v>
      </c>
      <c r="L1524" s="232"/>
    </row>
    <row r="1525" spans="1:12" ht="38.25">
      <c r="A1525" s="183" t="s">
        <v>2039</v>
      </c>
      <c r="B1525" s="13" t="s">
        <v>1745</v>
      </c>
      <c r="C1525" s="38">
        <v>0</v>
      </c>
      <c r="D1525" s="38">
        <v>0</v>
      </c>
      <c r="E1525" s="38">
        <v>122300</v>
      </c>
      <c r="F1525" s="38">
        <v>0</v>
      </c>
      <c r="G1525" s="38">
        <v>246700</v>
      </c>
      <c r="H1525" s="38">
        <v>0</v>
      </c>
      <c r="I1525" s="38">
        <v>369000</v>
      </c>
      <c r="J1525" s="184">
        <v>0</v>
      </c>
      <c r="K1525" s="38">
        <v>0</v>
      </c>
      <c r="L1525" s="232"/>
    </row>
    <row r="1526" spans="1:12" ht="25.5">
      <c r="A1526" s="183" t="s">
        <v>2040</v>
      </c>
      <c r="B1526" s="13" t="s">
        <v>1746</v>
      </c>
      <c r="C1526" s="38">
        <v>0</v>
      </c>
      <c r="D1526" s="38">
        <v>0</v>
      </c>
      <c r="E1526" s="38">
        <v>173700</v>
      </c>
      <c r="F1526" s="38">
        <v>0</v>
      </c>
      <c r="G1526" s="38">
        <v>243500</v>
      </c>
      <c r="H1526" s="38">
        <v>0</v>
      </c>
      <c r="I1526" s="38">
        <v>417200</v>
      </c>
      <c r="J1526" s="184">
        <v>0</v>
      </c>
      <c r="K1526" s="38">
        <v>0</v>
      </c>
      <c r="L1526" s="232"/>
    </row>
    <row r="1527" spans="1:12" ht="38.25">
      <c r="A1527" s="183" t="s">
        <v>2041</v>
      </c>
      <c r="B1527" s="13" t="s">
        <v>1747</v>
      </c>
      <c r="C1527" s="38">
        <v>0</v>
      </c>
      <c r="D1527" s="38">
        <v>0</v>
      </c>
      <c r="E1527" s="38">
        <v>299200</v>
      </c>
      <c r="F1527" s="38">
        <v>0</v>
      </c>
      <c r="G1527" s="38">
        <v>463500</v>
      </c>
      <c r="H1527" s="38">
        <v>0</v>
      </c>
      <c r="I1527" s="38">
        <v>762700</v>
      </c>
      <c r="J1527" s="184">
        <v>0</v>
      </c>
      <c r="K1527" s="38">
        <v>0</v>
      </c>
      <c r="L1527" s="232"/>
    </row>
    <row r="1528" spans="1:12" ht="25.5">
      <c r="A1528" s="183" t="s">
        <v>2042</v>
      </c>
      <c r="B1528" s="13" t="s">
        <v>1748</v>
      </c>
      <c r="C1528" s="38">
        <v>0</v>
      </c>
      <c r="D1528" s="38">
        <v>0</v>
      </c>
      <c r="E1528" s="38">
        <v>200300</v>
      </c>
      <c r="F1528" s="38">
        <v>0</v>
      </c>
      <c r="G1528" s="38">
        <v>244000</v>
      </c>
      <c r="H1528" s="38">
        <v>0</v>
      </c>
      <c r="I1528" s="38">
        <v>444300</v>
      </c>
      <c r="J1528" s="184">
        <v>0</v>
      </c>
      <c r="K1528" s="38">
        <v>0</v>
      </c>
      <c r="L1528" s="232"/>
    </row>
    <row r="1529" spans="1:12" ht="176.25" customHeight="1">
      <c r="A1529" s="183" t="s">
        <v>2096</v>
      </c>
      <c r="B1529" s="13" t="s">
        <v>1749</v>
      </c>
      <c r="C1529" s="38">
        <v>2652900</v>
      </c>
      <c r="D1529" s="38">
        <v>376920.765</v>
      </c>
      <c r="E1529" s="38">
        <v>0</v>
      </c>
      <c r="F1529" s="38">
        <v>0</v>
      </c>
      <c r="G1529" s="38">
        <v>0</v>
      </c>
      <c r="H1529" s="38">
        <v>0</v>
      </c>
      <c r="I1529" s="38">
        <v>2652900</v>
      </c>
      <c r="J1529" s="184">
        <v>376920.765</v>
      </c>
      <c r="K1529" s="38">
        <v>550747.27</v>
      </c>
      <c r="L1529" s="232" t="s">
        <v>1467</v>
      </c>
    </row>
    <row r="1530" spans="1:12" ht="53.25" customHeight="1">
      <c r="A1530" s="183" t="s">
        <v>2098</v>
      </c>
      <c r="B1530" s="13" t="s">
        <v>1750</v>
      </c>
      <c r="C1530" s="38">
        <v>0</v>
      </c>
      <c r="D1530" s="38">
        <v>0</v>
      </c>
      <c r="E1530" s="38">
        <v>1272000</v>
      </c>
      <c r="F1530" s="38">
        <v>0</v>
      </c>
      <c r="G1530" s="38">
        <v>900700</v>
      </c>
      <c r="H1530" s="38">
        <v>13941</v>
      </c>
      <c r="I1530" s="38">
        <v>2172700</v>
      </c>
      <c r="J1530" s="184">
        <v>13941</v>
      </c>
      <c r="K1530" s="38">
        <v>5700</v>
      </c>
      <c r="L1530" s="232" t="s">
        <v>1751</v>
      </c>
    </row>
    <row r="1531" spans="1:12" ht="38.25">
      <c r="A1531" s="183" t="s">
        <v>2099</v>
      </c>
      <c r="B1531" s="13" t="s">
        <v>1752</v>
      </c>
      <c r="C1531" s="38">
        <v>660400</v>
      </c>
      <c r="D1531" s="38">
        <v>0</v>
      </c>
      <c r="E1531" s="38">
        <v>0</v>
      </c>
      <c r="F1531" s="38">
        <v>0</v>
      </c>
      <c r="G1531" s="38">
        <v>0</v>
      </c>
      <c r="H1531" s="38">
        <v>0</v>
      </c>
      <c r="I1531" s="38">
        <v>660400</v>
      </c>
      <c r="J1531" s="184">
        <v>0</v>
      </c>
      <c r="K1531" s="38">
        <v>0</v>
      </c>
      <c r="L1531" s="232"/>
    </row>
    <row r="1532" spans="1:12" ht="85.5" customHeight="1">
      <c r="A1532" s="183" t="s">
        <v>2100</v>
      </c>
      <c r="B1532" s="13" t="s">
        <v>2097</v>
      </c>
      <c r="C1532" s="38">
        <v>1663600</v>
      </c>
      <c r="D1532" s="38">
        <v>922543.552</v>
      </c>
      <c r="E1532" s="38">
        <v>40600</v>
      </c>
      <c r="F1532" s="38">
        <v>0</v>
      </c>
      <c r="G1532" s="38">
        <v>241500</v>
      </c>
      <c r="H1532" s="38">
        <v>0</v>
      </c>
      <c r="I1532" s="38">
        <v>1945700</v>
      </c>
      <c r="J1532" s="184">
        <v>922543.552</v>
      </c>
      <c r="K1532" s="38">
        <v>1072971.69</v>
      </c>
      <c r="L1532" s="232" t="s">
        <v>1468</v>
      </c>
    </row>
    <row r="1533" spans="1:12" ht="38.25">
      <c r="A1533" s="183" t="s">
        <v>2101</v>
      </c>
      <c r="B1533" s="13" t="s">
        <v>1753</v>
      </c>
      <c r="C1533" s="38">
        <v>0</v>
      </c>
      <c r="D1533" s="38">
        <v>0</v>
      </c>
      <c r="E1533" s="38">
        <v>18100</v>
      </c>
      <c r="F1533" s="38">
        <v>0</v>
      </c>
      <c r="G1533" s="38">
        <v>22800</v>
      </c>
      <c r="H1533" s="38">
        <v>0</v>
      </c>
      <c r="I1533" s="38">
        <v>40900</v>
      </c>
      <c r="J1533" s="184">
        <v>0</v>
      </c>
      <c r="K1533" s="38">
        <v>0</v>
      </c>
      <c r="L1533" s="232"/>
    </row>
    <row r="1534" spans="1:12" ht="27" customHeight="1">
      <c r="A1534" s="183" t="s">
        <v>2102</v>
      </c>
      <c r="B1534" s="13" t="s">
        <v>1754</v>
      </c>
      <c r="C1534" s="38">
        <v>0</v>
      </c>
      <c r="D1534" s="38">
        <v>0</v>
      </c>
      <c r="E1534" s="38">
        <v>132300</v>
      </c>
      <c r="F1534" s="38">
        <v>0</v>
      </c>
      <c r="G1534" s="38">
        <v>182100</v>
      </c>
      <c r="H1534" s="38">
        <v>17460</v>
      </c>
      <c r="I1534" s="38">
        <v>314400</v>
      </c>
      <c r="J1534" s="184">
        <v>17460</v>
      </c>
      <c r="K1534" s="38">
        <v>17460</v>
      </c>
      <c r="L1534" s="232" t="s">
        <v>1469</v>
      </c>
    </row>
    <row r="1535" spans="1:12" ht="63" customHeight="1">
      <c r="A1535" s="183" t="s">
        <v>2103</v>
      </c>
      <c r="B1535" s="13" t="s">
        <v>2095</v>
      </c>
      <c r="C1535" s="38">
        <v>689000</v>
      </c>
      <c r="D1535" s="38">
        <v>45002.184</v>
      </c>
      <c r="E1535" s="38">
        <v>0</v>
      </c>
      <c r="F1535" s="38">
        <v>0</v>
      </c>
      <c r="G1535" s="38">
        <v>0</v>
      </c>
      <c r="H1535" s="38">
        <v>0</v>
      </c>
      <c r="I1535" s="38">
        <v>689000</v>
      </c>
      <c r="J1535" s="184">
        <v>45002.184</v>
      </c>
      <c r="K1535" s="38">
        <v>71700.66</v>
      </c>
      <c r="L1535" s="232" t="s">
        <v>1470</v>
      </c>
    </row>
    <row r="1536" spans="1:12" ht="25.5">
      <c r="A1536" s="183" t="s">
        <v>1755</v>
      </c>
      <c r="B1536" s="13" t="s">
        <v>1756</v>
      </c>
      <c r="C1536" s="38">
        <v>0</v>
      </c>
      <c r="D1536" s="38">
        <v>0</v>
      </c>
      <c r="E1536" s="38">
        <v>50400</v>
      </c>
      <c r="F1536" s="38">
        <v>0</v>
      </c>
      <c r="G1536" s="38">
        <v>82900</v>
      </c>
      <c r="H1536" s="38">
        <v>0</v>
      </c>
      <c r="I1536" s="38">
        <v>133300</v>
      </c>
      <c r="J1536" s="184">
        <v>0</v>
      </c>
      <c r="K1536" s="38">
        <v>0</v>
      </c>
      <c r="L1536" s="232"/>
    </row>
    <row r="1537" spans="1:12" ht="25.5">
      <c r="A1537" s="183" t="s">
        <v>1757</v>
      </c>
      <c r="B1537" s="13" t="s">
        <v>1758</v>
      </c>
      <c r="C1537" s="38">
        <v>0</v>
      </c>
      <c r="D1537" s="38">
        <v>0</v>
      </c>
      <c r="E1537" s="38">
        <v>65500</v>
      </c>
      <c r="F1537" s="38">
        <v>0</v>
      </c>
      <c r="G1537" s="38">
        <v>144500</v>
      </c>
      <c r="H1537" s="38">
        <v>0</v>
      </c>
      <c r="I1537" s="38">
        <v>210000</v>
      </c>
      <c r="J1537" s="184">
        <v>0</v>
      </c>
      <c r="K1537" s="38">
        <v>0</v>
      </c>
      <c r="L1537" s="232"/>
    </row>
    <row r="1538" spans="1:12" ht="25.5">
      <c r="A1538" s="183" t="s">
        <v>1759</v>
      </c>
      <c r="B1538" s="13" t="s">
        <v>1760</v>
      </c>
      <c r="C1538" s="38">
        <v>0</v>
      </c>
      <c r="D1538" s="38">
        <v>0</v>
      </c>
      <c r="E1538" s="38">
        <v>62700</v>
      </c>
      <c r="F1538" s="38">
        <v>0</v>
      </c>
      <c r="G1538" s="38">
        <v>63200</v>
      </c>
      <c r="H1538" s="38">
        <v>0</v>
      </c>
      <c r="I1538" s="38">
        <v>125900</v>
      </c>
      <c r="J1538" s="184">
        <v>0</v>
      </c>
      <c r="K1538" s="38">
        <v>0</v>
      </c>
      <c r="L1538" s="232"/>
    </row>
    <row r="1539" spans="1:12" ht="111.75" customHeight="1">
      <c r="A1539" s="183" t="s">
        <v>2104</v>
      </c>
      <c r="B1539" s="13" t="s">
        <v>1761</v>
      </c>
      <c r="C1539" s="38">
        <v>0</v>
      </c>
      <c r="D1539" s="38">
        <v>0</v>
      </c>
      <c r="E1539" s="38">
        <v>112700</v>
      </c>
      <c r="F1539" s="38">
        <v>20000</v>
      </c>
      <c r="G1539" s="38">
        <v>180200</v>
      </c>
      <c r="H1539" s="38">
        <v>0</v>
      </c>
      <c r="I1539" s="38">
        <v>292900</v>
      </c>
      <c r="J1539" s="184">
        <v>20000</v>
      </c>
      <c r="K1539" s="38">
        <v>18000</v>
      </c>
      <c r="L1539" s="232" t="s">
        <v>1471</v>
      </c>
    </row>
    <row r="1540" spans="1:12" ht="30" customHeight="1">
      <c r="A1540" s="183" t="s">
        <v>2105</v>
      </c>
      <c r="B1540" s="13" t="s">
        <v>1762</v>
      </c>
      <c r="C1540" s="38">
        <v>0</v>
      </c>
      <c r="D1540" s="38">
        <v>0</v>
      </c>
      <c r="E1540" s="38">
        <v>60000</v>
      </c>
      <c r="F1540" s="38">
        <v>46849.9</v>
      </c>
      <c r="G1540" s="38">
        <v>290100</v>
      </c>
      <c r="H1540" s="38">
        <v>0</v>
      </c>
      <c r="I1540" s="38">
        <v>350100</v>
      </c>
      <c r="J1540" s="184">
        <v>46849.9</v>
      </c>
      <c r="K1540" s="38">
        <v>46849.9</v>
      </c>
      <c r="L1540" s="232" t="s">
        <v>1472</v>
      </c>
    </row>
    <row r="1541" spans="1:12" ht="38.25">
      <c r="A1541" s="183" t="s">
        <v>2107</v>
      </c>
      <c r="B1541" s="13" t="s">
        <v>1763</v>
      </c>
      <c r="C1541" s="38">
        <v>0</v>
      </c>
      <c r="D1541" s="38">
        <v>0</v>
      </c>
      <c r="E1541" s="38">
        <v>42900</v>
      </c>
      <c r="F1541" s="38">
        <v>0</v>
      </c>
      <c r="G1541" s="38">
        <v>55300</v>
      </c>
      <c r="H1541" s="38">
        <v>0</v>
      </c>
      <c r="I1541" s="38">
        <v>98200</v>
      </c>
      <c r="J1541" s="184">
        <v>0</v>
      </c>
      <c r="K1541" s="38">
        <v>0</v>
      </c>
      <c r="L1541" s="232"/>
    </row>
    <row r="1542" spans="1:12" ht="25.5">
      <c r="A1542" s="183" t="s">
        <v>2109</v>
      </c>
      <c r="B1542" s="13" t="s">
        <v>1764</v>
      </c>
      <c r="C1542" s="38">
        <v>0</v>
      </c>
      <c r="D1542" s="38">
        <v>0</v>
      </c>
      <c r="E1542" s="38">
        <v>56000</v>
      </c>
      <c r="F1542" s="38">
        <v>0</v>
      </c>
      <c r="G1542" s="38">
        <v>80000</v>
      </c>
      <c r="H1542" s="38">
        <v>0</v>
      </c>
      <c r="I1542" s="38">
        <v>136000</v>
      </c>
      <c r="J1542" s="184">
        <v>0</v>
      </c>
      <c r="K1542" s="38">
        <v>0</v>
      </c>
      <c r="L1542" s="232"/>
    </row>
    <row r="1543" spans="1:12" ht="38.25">
      <c r="A1543" s="183" t="s">
        <v>2110</v>
      </c>
      <c r="B1543" s="13" t="s">
        <v>1765</v>
      </c>
      <c r="C1543" s="38">
        <v>0</v>
      </c>
      <c r="D1543" s="38">
        <v>0</v>
      </c>
      <c r="E1543" s="38">
        <v>120400</v>
      </c>
      <c r="F1543" s="38">
        <v>0</v>
      </c>
      <c r="G1543" s="38">
        <v>130200</v>
      </c>
      <c r="H1543" s="38">
        <v>7127</v>
      </c>
      <c r="I1543" s="38">
        <v>250600</v>
      </c>
      <c r="J1543" s="184">
        <v>7127</v>
      </c>
      <c r="K1543" s="38">
        <v>0</v>
      </c>
      <c r="L1543" s="232"/>
    </row>
    <row r="1544" spans="1:12" ht="38.25">
      <c r="A1544" s="183" t="s">
        <v>2173</v>
      </c>
      <c r="B1544" s="13" t="s">
        <v>1766</v>
      </c>
      <c r="C1544" s="38">
        <v>0</v>
      </c>
      <c r="D1544" s="38">
        <v>0</v>
      </c>
      <c r="E1544" s="38">
        <v>102600</v>
      </c>
      <c r="F1544" s="38">
        <v>0</v>
      </c>
      <c r="G1544" s="38">
        <v>120000</v>
      </c>
      <c r="H1544" s="38">
        <v>0</v>
      </c>
      <c r="I1544" s="38">
        <v>222600</v>
      </c>
      <c r="J1544" s="184">
        <v>0</v>
      </c>
      <c r="K1544" s="38">
        <v>0</v>
      </c>
      <c r="L1544" s="232"/>
    </row>
    <row r="1545" spans="1:12" ht="38.25">
      <c r="A1545" s="183" t="s">
        <v>2174</v>
      </c>
      <c r="B1545" s="13" t="s">
        <v>1767</v>
      </c>
      <c r="C1545" s="38">
        <v>0</v>
      </c>
      <c r="D1545" s="38">
        <v>0</v>
      </c>
      <c r="E1545" s="38">
        <v>90400</v>
      </c>
      <c r="F1545" s="38">
        <v>0</v>
      </c>
      <c r="G1545" s="38">
        <v>100500</v>
      </c>
      <c r="H1545" s="38">
        <v>0</v>
      </c>
      <c r="I1545" s="38">
        <v>190900</v>
      </c>
      <c r="J1545" s="184">
        <v>0</v>
      </c>
      <c r="K1545" s="38">
        <v>0</v>
      </c>
      <c r="L1545" s="232"/>
    </row>
    <row r="1546" spans="1:12" ht="63.75">
      <c r="A1546" s="183" t="s">
        <v>2111</v>
      </c>
      <c r="B1546" s="13" t="s">
        <v>1768</v>
      </c>
      <c r="C1546" s="38">
        <v>260000</v>
      </c>
      <c r="D1546" s="38">
        <v>0</v>
      </c>
      <c r="E1546" s="38">
        <v>0</v>
      </c>
      <c r="F1546" s="38">
        <v>0</v>
      </c>
      <c r="G1546" s="38">
        <v>0</v>
      </c>
      <c r="H1546" s="38">
        <v>0</v>
      </c>
      <c r="I1546" s="38">
        <v>260000</v>
      </c>
      <c r="J1546" s="184">
        <v>0</v>
      </c>
      <c r="K1546" s="38">
        <v>0</v>
      </c>
      <c r="L1546" s="232"/>
    </row>
    <row r="1547" spans="1:12" ht="25.5">
      <c r="A1547" s="183" t="s">
        <v>2112</v>
      </c>
      <c r="B1547" s="13" t="s">
        <v>1769</v>
      </c>
      <c r="C1547" s="38">
        <v>0</v>
      </c>
      <c r="D1547" s="38">
        <v>0</v>
      </c>
      <c r="E1547" s="38">
        <v>6700</v>
      </c>
      <c r="F1547" s="38">
        <v>0</v>
      </c>
      <c r="G1547" s="38">
        <v>36100</v>
      </c>
      <c r="H1547" s="38">
        <v>0</v>
      </c>
      <c r="I1547" s="38">
        <v>42800</v>
      </c>
      <c r="J1547" s="184">
        <v>0</v>
      </c>
      <c r="K1547" s="38">
        <v>0</v>
      </c>
      <c r="L1547" s="232"/>
    </row>
    <row r="1548" spans="1:12" ht="25.5">
      <c r="A1548" s="183" t="s">
        <v>2113</v>
      </c>
      <c r="B1548" s="13" t="s">
        <v>1770</v>
      </c>
      <c r="C1548" s="38">
        <v>0</v>
      </c>
      <c r="D1548" s="38">
        <v>0</v>
      </c>
      <c r="E1548" s="38">
        <v>10300</v>
      </c>
      <c r="F1548" s="38">
        <v>0</v>
      </c>
      <c r="G1548" s="38">
        <v>30200</v>
      </c>
      <c r="H1548" s="38">
        <v>0</v>
      </c>
      <c r="I1548" s="38">
        <v>40500</v>
      </c>
      <c r="J1548" s="184">
        <v>0</v>
      </c>
      <c r="K1548" s="38">
        <v>0</v>
      </c>
      <c r="L1548" s="232"/>
    </row>
    <row r="1549" spans="1:12" ht="38.25">
      <c r="A1549" s="183" t="s">
        <v>2175</v>
      </c>
      <c r="B1549" s="13" t="s">
        <v>1771</v>
      </c>
      <c r="C1549" s="38">
        <v>0</v>
      </c>
      <c r="D1549" s="38">
        <v>0</v>
      </c>
      <c r="E1549" s="38">
        <v>6700</v>
      </c>
      <c r="F1549" s="38">
        <v>0</v>
      </c>
      <c r="G1549" s="38">
        <v>9200</v>
      </c>
      <c r="H1549" s="38">
        <v>0</v>
      </c>
      <c r="I1549" s="38">
        <v>15900</v>
      </c>
      <c r="J1549" s="184">
        <v>0</v>
      </c>
      <c r="K1549" s="38">
        <v>0</v>
      </c>
      <c r="L1549" s="232"/>
    </row>
    <row r="1550" spans="1:12" ht="38.25">
      <c r="A1550" s="183" t="s">
        <v>2114</v>
      </c>
      <c r="B1550" s="13" t="s">
        <v>1772</v>
      </c>
      <c r="C1550" s="38">
        <v>0</v>
      </c>
      <c r="D1550" s="38">
        <v>0</v>
      </c>
      <c r="E1550" s="38">
        <v>8700</v>
      </c>
      <c r="F1550" s="38">
        <v>0</v>
      </c>
      <c r="G1550" s="38">
        <v>12000</v>
      </c>
      <c r="H1550" s="38">
        <v>0</v>
      </c>
      <c r="I1550" s="38">
        <v>20700</v>
      </c>
      <c r="J1550" s="184">
        <v>0</v>
      </c>
      <c r="K1550" s="38">
        <v>0</v>
      </c>
      <c r="L1550" s="232"/>
    </row>
    <row r="1551" spans="1:12" ht="38.25">
      <c r="A1551" s="183" t="s">
        <v>2115</v>
      </c>
      <c r="B1551" s="13" t="s">
        <v>1773</v>
      </c>
      <c r="C1551" s="38">
        <v>0</v>
      </c>
      <c r="D1551" s="38">
        <v>0</v>
      </c>
      <c r="E1551" s="38">
        <v>6700</v>
      </c>
      <c r="F1551" s="38">
        <v>0</v>
      </c>
      <c r="G1551" s="38">
        <v>9200</v>
      </c>
      <c r="H1551" s="38">
        <v>0</v>
      </c>
      <c r="I1551" s="38">
        <v>15900</v>
      </c>
      <c r="J1551" s="184">
        <v>0</v>
      </c>
      <c r="K1551" s="38">
        <v>0</v>
      </c>
      <c r="L1551" s="232"/>
    </row>
    <row r="1552" spans="1:12" ht="38.25">
      <c r="A1552" s="183" t="s">
        <v>2116</v>
      </c>
      <c r="B1552" s="13" t="s">
        <v>1774</v>
      </c>
      <c r="C1552" s="38">
        <v>0</v>
      </c>
      <c r="D1552" s="38">
        <v>0</v>
      </c>
      <c r="E1552" s="38">
        <v>8100</v>
      </c>
      <c r="F1552" s="38">
        <v>0</v>
      </c>
      <c r="G1552" s="38">
        <v>11200</v>
      </c>
      <c r="H1552" s="38">
        <v>0</v>
      </c>
      <c r="I1552" s="38">
        <v>19300</v>
      </c>
      <c r="J1552" s="184">
        <v>0</v>
      </c>
      <c r="K1552" s="38">
        <v>0</v>
      </c>
      <c r="L1552" s="232"/>
    </row>
    <row r="1553" spans="1:12" ht="38.25">
      <c r="A1553" s="183" t="s">
        <v>2117</v>
      </c>
      <c r="B1553" s="13" t="s">
        <v>1775</v>
      </c>
      <c r="C1553" s="38">
        <v>0</v>
      </c>
      <c r="D1553" s="38">
        <v>0</v>
      </c>
      <c r="E1553" s="38">
        <v>66900</v>
      </c>
      <c r="F1553" s="38">
        <v>0</v>
      </c>
      <c r="G1553" s="38">
        <v>77100</v>
      </c>
      <c r="H1553" s="38">
        <v>0</v>
      </c>
      <c r="I1553" s="38">
        <v>144000</v>
      </c>
      <c r="J1553" s="184">
        <v>0</v>
      </c>
      <c r="K1553" s="38">
        <v>0</v>
      </c>
      <c r="L1553" s="232"/>
    </row>
    <row r="1554" spans="1:12" ht="196.5" customHeight="1">
      <c r="A1554" s="183" t="s">
        <v>2118</v>
      </c>
      <c r="B1554" s="13" t="s">
        <v>1776</v>
      </c>
      <c r="C1554" s="38">
        <v>735000</v>
      </c>
      <c r="D1554" s="38">
        <v>14937.42</v>
      </c>
      <c r="E1554" s="38">
        <v>0</v>
      </c>
      <c r="F1554" s="38">
        <v>0</v>
      </c>
      <c r="G1554" s="38">
        <v>1436600</v>
      </c>
      <c r="H1554" s="38">
        <v>1727374.6</v>
      </c>
      <c r="I1554" s="38">
        <v>2171600</v>
      </c>
      <c r="J1554" s="184">
        <v>1742312.02</v>
      </c>
      <c r="K1554" s="184">
        <v>1854279.8</v>
      </c>
      <c r="L1554" s="232" t="s">
        <v>1510</v>
      </c>
    </row>
    <row r="1555" spans="1:12" ht="38.25">
      <c r="A1555" s="183" t="s">
        <v>2119</v>
      </c>
      <c r="B1555" s="13" t="s">
        <v>1777</v>
      </c>
      <c r="C1555" s="38">
        <v>0</v>
      </c>
      <c r="D1555" s="38">
        <v>0</v>
      </c>
      <c r="E1555" s="38">
        <v>160000</v>
      </c>
      <c r="F1555" s="38">
        <v>0</v>
      </c>
      <c r="G1555" s="38">
        <v>4707000</v>
      </c>
      <c r="H1555" s="38">
        <v>0</v>
      </c>
      <c r="I1555" s="38">
        <v>4867000</v>
      </c>
      <c r="J1555" s="184">
        <v>0</v>
      </c>
      <c r="K1555" s="38">
        <v>0</v>
      </c>
      <c r="L1555" s="232"/>
    </row>
    <row r="1556" spans="1:12" ht="56.25" customHeight="1">
      <c r="A1556" s="183" t="s">
        <v>2120</v>
      </c>
      <c r="B1556" s="13" t="s">
        <v>1778</v>
      </c>
      <c r="C1556" s="38">
        <v>347085.5</v>
      </c>
      <c r="D1556" s="38">
        <v>211489.056</v>
      </c>
      <c r="E1556" s="38">
        <v>32600</v>
      </c>
      <c r="F1556" s="38">
        <v>0</v>
      </c>
      <c r="G1556" s="38">
        <v>1474500</v>
      </c>
      <c r="H1556" s="38">
        <v>0</v>
      </c>
      <c r="I1556" s="38">
        <v>1854185.5</v>
      </c>
      <c r="J1556" s="184">
        <v>211489.056</v>
      </c>
      <c r="K1556" s="38">
        <v>260784.3</v>
      </c>
      <c r="L1556" s="232" t="s">
        <v>1473</v>
      </c>
    </row>
    <row r="1557" spans="1:12" ht="25.5">
      <c r="A1557" s="183" t="s">
        <v>2121</v>
      </c>
      <c r="B1557" s="13" t="s">
        <v>1779</v>
      </c>
      <c r="C1557" s="38">
        <v>0</v>
      </c>
      <c r="D1557" s="38">
        <v>0</v>
      </c>
      <c r="E1557" s="38">
        <v>20700</v>
      </c>
      <c r="F1557" s="38">
        <v>0</v>
      </c>
      <c r="G1557" s="38">
        <v>1065300</v>
      </c>
      <c r="H1557" s="38">
        <v>0</v>
      </c>
      <c r="I1557" s="38">
        <v>1086000</v>
      </c>
      <c r="J1557" s="184">
        <v>0</v>
      </c>
      <c r="K1557" s="38">
        <v>0</v>
      </c>
      <c r="L1557" s="232"/>
    </row>
    <row r="1558" spans="1:12" ht="25.5">
      <c r="A1558" s="183" t="s">
        <v>2122</v>
      </c>
      <c r="B1558" s="13" t="s">
        <v>1780</v>
      </c>
      <c r="C1558" s="38">
        <v>0</v>
      </c>
      <c r="D1558" s="38">
        <v>0</v>
      </c>
      <c r="E1558" s="38">
        <v>10800</v>
      </c>
      <c r="F1558" s="38">
        <v>0</v>
      </c>
      <c r="G1558" s="38">
        <v>202500</v>
      </c>
      <c r="H1558" s="38">
        <v>0</v>
      </c>
      <c r="I1558" s="38">
        <v>213300</v>
      </c>
      <c r="J1558" s="184">
        <v>0</v>
      </c>
      <c r="K1558" s="38">
        <v>0</v>
      </c>
      <c r="L1558" s="232"/>
    </row>
    <row r="1559" spans="1:12" ht="107.25" customHeight="1">
      <c r="A1559" s="183" t="s">
        <v>2123</v>
      </c>
      <c r="B1559" s="13" t="s">
        <v>1781</v>
      </c>
      <c r="C1559" s="38">
        <v>2518100</v>
      </c>
      <c r="D1559" s="38">
        <v>0</v>
      </c>
      <c r="E1559" s="38">
        <v>0</v>
      </c>
      <c r="F1559" s="38">
        <v>0</v>
      </c>
      <c r="G1559" s="38">
        <v>3009300</v>
      </c>
      <c r="H1559" s="38">
        <v>259946</v>
      </c>
      <c r="I1559" s="38">
        <v>5527400</v>
      </c>
      <c r="J1559" s="184">
        <v>259946</v>
      </c>
      <c r="K1559" s="38">
        <v>259946</v>
      </c>
      <c r="L1559" s="232" t="s">
        <v>1511</v>
      </c>
    </row>
    <row r="1560" spans="1:12" ht="104.25" customHeight="1">
      <c r="A1560" s="183" t="s">
        <v>2124</v>
      </c>
      <c r="B1560" s="13" t="s">
        <v>1782</v>
      </c>
      <c r="C1560" s="38">
        <v>3310700</v>
      </c>
      <c r="D1560" s="38">
        <v>3091582.988</v>
      </c>
      <c r="E1560" s="38">
        <v>125900</v>
      </c>
      <c r="F1560" s="38">
        <v>0</v>
      </c>
      <c r="G1560" s="38">
        <v>2425100</v>
      </c>
      <c r="H1560" s="38">
        <v>302789</v>
      </c>
      <c r="I1560" s="38">
        <v>5861700</v>
      </c>
      <c r="J1560" s="184">
        <v>3394371.988</v>
      </c>
      <c r="K1560" s="38">
        <v>1209714.5</v>
      </c>
      <c r="L1560" s="232" t="s">
        <v>1512</v>
      </c>
    </row>
    <row r="1561" spans="1:12" ht="46.5" customHeight="1">
      <c r="A1561" s="183" t="s">
        <v>2125</v>
      </c>
      <c r="B1561" s="13" t="s">
        <v>2132</v>
      </c>
      <c r="C1561" s="38">
        <v>0</v>
      </c>
      <c r="D1561" s="38">
        <v>0</v>
      </c>
      <c r="E1561" s="38">
        <v>0</v>
      </c>
      <c r="F1561" s="38">
        <v>0</v>
      </c>
      <c r="G1561" s="38">
        <v>93910500</v>
      </c>
      <c r="H1561" s="38">
        <v>13452593.22</v>
      </c>
      <c r="I1561" s="38">
        <v>93910500</v>
      </c>
      <c r="J1561" s="184">
        <v>13452593.22</v>
      </c>
      <c r="K1561" s="38">
        <v>13452593.22</v>
      </c>
      <c r="L1561" s="232" t="s">
        <v>1474</v>
      </c>
    </row>
    <row r="1562" spans="1:12" ht="38.25">
      <c r="A1562" s="183" t="s">
        <v>2126</v>
      </c>
      <c r="B1562" s="13" t="s">
        <v>1783</v>
      </c>
      <c r="C1562" s="38">
        <v>216100</v>
      </c>
      <c r="D1562" s="38">
        <v>0</v>
      </c>
      <c r="E1562" s="38">
        <v>0</v>
      </c>
      <c r="F1562" s="38">
        <v>0</v>
      </c>
      <c r="G1562" s="38">
        <v>0</v>
      </c>
      <c r="H1562" s="38">
        <v>0</v>
      </c>
      <c r="I1562" s="38">
        <v>216100</v>
      </c>
      <c r="J1562" s="184">
        <v>0</v>
      </c>
      <c r="K1562" s="38">
        <v>0</v>
      </c>
      <c r="L1562" s="232"/>
    </row>
    <row r="1563" spans="1:12" ht="25.5">
      <c r="A1563" s="183" t="s">
        <v>1395</v>
      </c>
      <c r="B1563" s="13" t="s">
        <v>1784</v>
      </c>
      <c r="C1563" s="38">
        <v>890000</v>
      </c>
      <c r="D1563" s="38">
        <v>0</v>
      </c>
      <c r="E1563" s="38">
        <v>0</v>
      </c>
      <c r="F1563" s="38">
        <v>0</v>
      </c>
      <c r="G1563" s="38">
        <v>0</v>
      </c>
      <c r="H1563" s="38">
        <v>0</v>
      </c>
      <c r="I1563" s="38">
        <v>890000</v>
      </c>
      <c r="J1563" s="184">
        <v>0</v>
      </c>
      <c r="K1563" s="38">
        <v>0</v>
      </c>
      <c r="L1563" s="232"/>
    </row>
    <row r="1564" spans="1:12" ht="15">
      <c r="A1564" s="183" t="s">
        <v>2127</v>
      </c>
      <c r="B1564" s="13" t="s">
        <v>1785</v>
      </c>
      <c r="C1564" s="38">
        <v>2088000</v>
      </c>
      <c r="D1564" s="38">
        <v>0</v>
      </c>
      <c r="E1564" s="38">
        <v>0</v>
      </c>
      <c r="F1564" s="38">
        <v>0</v>
      </c>
      <c r="G1564" s="38">
        <v>0</v>
      </c>
      <c r="H1564" s="38">
        <v>0</v>
      </c>
      <c r="I1564" s="38">
        <v>2088000</v>
      </c>
      <c r="J1564" s="184">
        <v>0</v>
      </c>
      <c r="K1564" s="38">
        <v>0</v>
      </c>
      <c r="L1564" s="232"/>
    </row>
    <row r="1565" spans="1:12" ht="25.5">
      <c r="A1565" s="183" t="s">
        <v>1398</v>
      </c>
      <c r="B1565" s="13" t="s">
        <v>1786</v>
      </c>
      <c r="C1565" s="38">
        <v>200000</v>
      </c>
      <c r="D1565" s="38">
        <v>0</v>
      </c>
      <c r="E1565" s="38">
        <v>0</v>
      </c>
      <c r="F1565" s="38">
        <v>0</v>
      </c>
      <c r="G1565" s="38">
        <v>0</v>
      </c>
      <c r="H1565" s="38">
        <v>0</v>
      </c>
      <c r="I1565" s="38">
        <v>200000</v>
      </c>
      <c r="J1565" s="184">
        <v>0</v>
      </c>
      <c r="K1565" s="38">
        <v>0</v>
      </c>
      <c r="L1565" s="232"/>
    </row>
    <row r="1566" spans="1:12" ht="81" customHeight="1">
      <c r="A1566" s="183" t="s">
        <v>1508</v>
      </c>
      <c r="B1566" s="13" t="s">
        <v>1787</v>
      </c>
      <c r="C1566" s="38">
        <v>218000</v>
      </c>
      <c r="D1566" s="38">
        <v>142495.044</v>
      </c>
      <c r="E1566" s="38">
        <v>0</v>
      </c>
      <c r="F1566" s="38">
        <v>0</v>
      </c>
      <c r="G1566" s="38">
        <v>0</v>
      </c>
      <c r="H1566" s="38">
        <v>0</v>
      </c>
      <c r="I1566" s="38">
        <v>218000</v>
      </c>
      <c r="J1566" s="184">
        <v>142495.044</v>
      </c>
      <c r="K1566" s="38">
        <v>100592.74</v>
      </c>
      <c r="L1566" s="232" t="s">
        <v>1475</v>
      </c>
    </row>
    <row r="1567" spans="1:12" ht="88.5" customHeight="1">
      <c r="A1567" s="183" t="s">
        <v>2128</v>
      </c>
      <c r="B1567" s="13" t="s">
        <v>2094</v>
      </c>
      <c r="C1567" s="38">
        <v>356693.4</v>
      </c>
      <c r="D1567" s="38">
        <v>0</v>
      </c>
      <c r="E1567" s="38">
        <v>0</v>
      </c>
      <c r="F1567" s="38">
        <v>0</v>
      </c>
      <c r="G1567" s="38">
        <v>0</v>
      </c>
      <c r="H1567" s="38">
        <v>0</v>
      </c>
      <c r="I1567" s="38">
        <v>356693.4</v>
      </c>
      <c r="J1567" s="184">
        <v>0</v>
      </c>
      <c r="K1567" s="38">
        <v>11660.24</v>
      </c>
      <c r="L1567" s="232" t="s">
        <v>1476</v>
      </c>
    </row>
    <row r="1568" spans="1:12" ht="38.25">
      <c r="A1568" s="183" t="s">
        <v>2129</v>
      </c>
      <c r="B1568" s="13" t="s">
        <v>1788</v>
      </c>
      <c r="C1568" s="38">
        <v>284000</v>
      </c>
      <c r="D1568" s="38">
        <v>0</v>
      </c>
      <c r="E1568" s="38">
        <v>0</v>
      </c>
      <c r="F1568" s="38">
        <v>0</v>
      </c>
      <c r="G1568" s="38">
        <v>0</v>
      </c>
      <c r="H1568" s="38">
        <v>0</v>
      </c>
      <c r="I1568" s="38">
        <v>284000</v>
      </c>
      <c r="J1568" s="184">
        <v>0</v>
      </c>
      <c r="K1568" s="38">
        <v>0</v>
      </c>
      <c r="L1568" s="232"/>
    </row>
    <row r="1569" spans="1:12" ht="38.25">
      <c r="A1569" s="183" t="s">
        <v>2130</v>
      </c>
      <c r="B1569" s="13" t="s">
        <v>1789</v>
      </c>
      <c r="C1569" s="38">
        <v>305400</v>
      </c>
      <c r="D1569" s="38">
        <v>0</v>
      </c>
      <c r="E1569" s="38">
        <v>0</v>
      </c>
      <c r="F1569" s="38">
        <v>0</v>
      </c>
      <c r="G1569" s="38">
        <v>0</v>
      </c>
      <c r="H1569" s="38">
        <v>0</v>
      </c>
      <c r="I1569" s="38">
        <v>305400</v>
      </c>
      <c r="J1569" s="184">
        <v>0</v>
      </c>
      <c r="K1569" s="38">
        <v>0</v>
      </c>
      <c r="L1569" s="232"/>
    </row>
    <row r="1570" spans="1:12" ht="26.25" customHeight="1">
      <c r="A1570" s="183" t="s">
        <v>2131</v>
      </c>
      <c r="B1570" s="13" t="s">
        <v>1477</v>
      </c>
      <c r="C1570" s="38">
        <v>873900</v>
      </c>
      <c r="D1570" s="38">
        <v>0</v>
      </c>
      <c r="E1570" s="38">
        <v>0</v>
      </c>
      <c r="F1570" s="38">
        <v>0</v>
      </c>
      <c r="G1570" s="38">
        <v>0</v>
      </c>
      <c r="H1570" s="38">
        <v>0</v>
      </c>
      <c r="I1570" s="38">
        <v>873900</v>
      </c>
      <c r="J1570" s="184">
        <v>0</v>
      </c>
      <c r="K1570" s="38">
        <v>19848.7</v>
      </c>
      <c r="L1570" s="232" t="s">
        <v>1478</v>
      </c>
    </row>
    <row r="1571" spans="1:12" ht="33" customHeight="1">
      <c r="A1571" s="183" t="s">
        <v>2167</v>
      </c>
      <c r="B1571" s="13" t="s">
        <v>1790</v>
      </c>
      <c r="C1571" s="38">
        <v>496000</v>
      </c>
      <c r="D1571" s="38">
        <v>34606.636</v>
      </c>
      <c r="E1571" s="38">
        <v>0</v>
      </c>
      <c r="F1571" s="38">
        <v>0</v>
      </c>
      <c r="G1571" s="38">
        <v>0</v>
      </c>
      <c r="H1571" s="38">
        <v>0</v>
      </c>
      <c r="I1571" s="38">
        <v>496000</v>
      </c>
      <c r="J1571" s="184">
        <v>34606.636</v>
      </c>
      <c r="K1571" s="38">
        <v>58882.76</v>
      </c>
      <c r="L1571" s="232" t="s">
        <v>1479</v>
      </c>
    </row>
    <row r="1572" spans="1:12" ht="38.25">
      <c r="A1572" s="183" t="s">
        <v>2168</v>
      </c>
      <c r="B1572" s="13" t="s">
        <v>1791</v>
      </c>
      <c r="C1572" s="38">
        <v>600000</v>
      </c>
      <c r="D1572" s="38">
        <v>0</v>
      </c>
      <c r="E1572" s="38">
        <v>0</v>
      </c>
      <c r="F1572" s="38">
        <v>0</v>
      </c>
      <c r="G1572" s="38">
        <v>0</v>
      </c>
      <c r="H1572" s="38">
        <v>0</v>
      </c>
      <c r="I1572" s="38">
        <v>600000</v>
      </c>
      <c r="J1572" s="184">
        <v>0</v>
      </c>
      <c r="K1572" s="38">
        <v>0</v>
      </c>
      <c r="L1572" s="232"/>
    </row>
    <row r="1573" spans="1:12" ht="38.25">
      <c r="A1573" s="183" t="s">
        <v>2169</v>
      </c>
      <c r="B1573" s="13" t="s">
        <v>1792</v>
      </c>
      <c r="C1573" s="38">
        <v>47100</v>
      </c>
      <c r="D1573" s="38">
        <v>0</v>
      </c>
      <c r="E1573" s="38">
        <v>0</v>
      </c>
      <c r="F1573" s="38">
        <v>0</v>
      </c>
      <c r="G1573" s="38">
        <v>0</v>
      </c>
      <c r="H1573" s="38">
        <v>0</v>
      </c>
      <c r="I1573" s="38">
        <v>47100</v>
      </c>
      <c r="J1573" s="184">
        <v>0</v>
      </c>
      <c r="K1573" s="38">
        <v>0</v>
      </c>
      <c r="L1573" s="232"/>
    </row>
    <row r="1574" spans="1:12" ht="48" customHeight="1">
      <c r="A1574" s="183" t="s">
        <v>1513</v>
      </c>
      <c r="B1574" s="13" t="s">
        <v>1793</v>
      </c>
      <c r="C1574" s="38">
        <v>130000</v>
      </c>
      <c r="D1574" s="38">
        <v>0</v>
      </c>
      <c r="E1574" s="38">
        <v>0</v>
      </c>
      <c r="F1574" s="38">
        <v>0</v>
      </c>
      <c r="G1574" s="38">
        <v>0</v>
      </c>
      <c r="H1574" s="38">
        <v>0</v>
      </c>
      <c r="I1574" s="38">
        <v>130000</v>
      </c>
      <c r="J1574" s="184">
        <v>0</v>
      </c>
      <c r="K1574" s="38">
        <v>4931.75</v>
      </c>
      <c r="L1574" s="232" t="s">
        <v>1480</v>
      </c>
    </row>
    <row r="1575" spans="1:12" ht="141" customHeight="1">
      <c r="A1575" s="183" t="s">
        <v>1514</v>
      </c>
      <c r="B1575" s="13" t="s">
        <v>456</v>
      </c>
      <c r="C1575" s="38">
        <v>8457321</v>
      </c>
      <c r="D1575" s="38">
        <v>0</v>
      </c>
      <c r="E1575" s="38">
        <v>0</v>
      </c>
      <c r="F1575" s="38">
        <v>0</v>
      </c>
      <c r="G1575" s="38">
        <v>0</v>
      </c>
      <c r="H1575" s="38">
        <v>0</v>
      </c>
      <c r="I1575" s="38">
        <v>8457321</v>
      </c>
      <c r="J1575" s="184">
        <v>0</v>
      </c>
      <c r="K1575" s="38">
        <v>0</v>
      </c>
      <c r="L1575" s="232" t="s">
        <v>457</v>
      </c>
    </row>
    <row r="1576" spans="1:12" ht="15">
      <c r="A1576" s="59"/>
      <c r="B1576" s="60"/>
      <c r="C1576" s="38"/>
      <c r="D1576" s="38"/>
      <c r="E1576" s="38"/>
      <c r="F1576" s="38"/>
      <c r="G1576" s="38"/>
      <c r="H1576" s="38"/>
      <c r="I1576" s="38"/>
      <c r="J1576" s="38"/>
      <c r="K1576" s="38"/>
      <c r="L1576" s="243"/>
    </row>
    <row r="1577" spans="1:12" ht="15">
      <c r="A1577" s="59" t="s">
        <v>2023</v>
      </c>
      <c r="B1577" s="13" t="s">
        <v>2024</v>
      </c>
      <c r="C1577" s="38">
        <v>200000</v>
      </c>
      <c r="D1577" s="38">
        <v>0</v>
      </c>
      <c r="E1577" s="38">
        <v>0</v>
      </c>
      <c r="F1577" s="38">
        <v>0</v>
      </c>
      <c r="G1577" s="38">
        <v>0</v>
      </c>
      <c r="H1577" s="38">
        <v>0</v>
      </c>
      <c r="I1577" s="38">
        <v>200000</v>
      </c>
      <c r="J1577" s="185">
        <v>0</v>
      </c>
      <c r="K1577" s="114">
        <v>0</v>
      </c>
      <c r="L1577" s="243"/>
    </row>
    <row r="1578" spans="1:12" ht="15">
      <c r="A1578" s="183"/>
      <c r="B1578" s="13" t="s">
        <v>455</v>
      </c>
      <c r="C1578" s="38"/>
      <c r="D1578" s="38"/>
      <c r="E1578" s="38"/>
      <c r="F1578" s="38"/>
      <c r="G1578" s="38"/>
      <c r="H1578" s="38"/>
      <c r="I1578" s="38"/>
      <c r="J1578" s="184"/>
      <c r="K1578" s="38"/>
      <c r="L1578" s="243"/>
    </row>
    <row r="1579" spans="1:12" ht="25.5">
      <c r="A1579" s="183" t="s">
        <v>2092</v>
      </c>
      <c r="B1579" s="13" t="s">
        <v>1794</v>
      </c>
      <c r="C1579" s="38">
        <v>200000</v>
      </c>
      <c r="D1579" s="38">
        <v>0</v>
      </c>
      <c r="E1579" s="38">
        <v>0</v>
      </c>
      <c r="F1579" s="38">
        <v>0</v>
      </c>
      <c r="G1579" s="38">
        <v>0</v>
      </c>
      <c r="H1579" s="38">
        <v>0</v>
      </c>
      <c r="I1579" s="38">
        <v>200000</v>
      </c>
      <c r="J1579" s="184">
        <v>0</v>
      </c>
      <c r="K1579" s="38">
        <v>0</v>
      </c>
      <c r="L1579" s="243"/>
    </row>
    <row r="1580" spans="1:12" ht="112.5">
      <c r="A1580" s="46"/>
      <c r="B1580" s="47" t="s">
        <v>1795</v>
      </c>
      <c r="C1580" s="14"/>
      <c r="D1580" s="14"/>
      <c r="E1580" s="14"/>
      <c r="F1580" s="14"/>
      <c r="G1580" s="14"/>
      <c r="H1580" s="14"/>
      <c r="I1580" s="14"/>
      <c r="J1580" s="14"/>
      <c r="K1580" s="14"/>
      <c r="L1580" s="48"/>
    </row>
    <row r="1581" spans="1:12" ht="15">
      <c r="A1581" s="59" t="s">
        <v>2018</v>
      </c>
      <c r="B1581" s="60" t="s">
        <v>2019</v>
      </c>
      <c r="C1581" s="61">
        <f>C1583</f>
        <v>683503.6</v>
      </c>
      <c r="D1581" s="61">
        <f aca="true" t="shared" si="27" ref="D1581:K1581">D1583</f>
        <v>181051.08</v>
      </c>
      <c r="E1581" s="61">
        <f t="shared" si="27"/>
        <v>0</v>
      </c>
      <c r="F1581" s="61">
        <f t="shared" si="27"/>
        <v>0</v>
      </c>
      <c r="G1581" s="61">
        <f t="shared" si="27"/>
        <v>0</v>
      </c>
      <c r="H1581" s="61">
        <f t="shared" si="27"/>
        <v>0</v>
      </c>
      <c r="I1581" s="61">
        <f t="shared" si="27"/>
        <v>683503.6</v>
      </c>
      <c r="J1581" s="61">
        <f t="shared" si="27"/>
        <v>181051.08</v>
      </c>
      <c r="K1581" s="61">
        <f t="shared" si="27"/>
        <v>0</v>
      </c>
      <c r="L1581" s="186"/>
    </row>
    <row r="1582" spans="1:12" ht="15">
      <c r="A1582" s="183"/>
      <c r="B1582" s="13" t="s">
        <v>2020</v>
      </c>
      <c r="C1582" s="187"/>
      <c r="D1582" s="187"/>
      <c r="E1582" s="187"/>
      <c r="F1582" s="187"/>
      <c r="G1582" s="187"/>
      <c r="H1582" s="187"/>
      <c r="I1582" s="187"/>
      <c r="J1582" s="188"/>
      <c r="K1582" s="188"/>
      <c r="L1582" s="186"/>
    </row>
    <row r="1583" spans="1:12" ht="15">
      <c r="A1583" s="59" t="s">
        <v>2021</v>
      </c>
      <c r="B1583" s="60" t="s">
        <v>2022</v>
      </c>
      <c r="C1583" s="61">
        <f>SUM(C1585:C1589)</f>
        <v>683503.6</v>
      </c>
      <c r="D1583" s="61">
        <f aca="true" t="shared" si="28" ref="D1583:K1583">SUM(D1585:D1589)</f>
        <v>181051.08</v>
      </c>
      <c r="E1583" s="61">
        <f t="shared" si="28"/>
        <v>0</v>
      </c>
      <c r="F1583" s="61">
        <f t="shared" si="28"/>
        <v>0</v>
      </c>
      <c r="G1583" s="61">
        <f t="shared" si="28"/>
        <v>0</v>
      </c>
      <c r="H1583" s="61">
        <f t="shared" si="28"/>
        <v>0</v>
      </c>
      <c r="I1583" s="61">
        <f t="shared" si="28"/>
        <v>683503.6</v>
      </c>
      <c r="J1583" s="61">
        <f t="shared" si="28"/>
        <v>181051.08</v>
      </c>
      <c r="K1583" s="61">
        <f t="shared" si="28"/>
        <v>0</v>
      </c>
      <c r="L1583" s="62"/>
    </row>
    <row r="1584" spans="1:12" ht="15">
      <c r="A1584" s="59"/>
      <c r="B1584" s="13" t="s">
        <v>2181</v>
      </c>
      <c r="C1584" s="187"/>
      <c r="D1584" s="187"/>
      <c r="E1584" s="187"/>
      <c r="F1584" s="187"/>
      <c r="G1584" s="187"/>
      <c r="H1584" s="187"/>
      <c r="I1584" s="187"/>
      <c r="J1584" s="188"/>
      <c r="K1584" s="188"/>
      <c r="L1584" s="62"/>
    </row>
    <row r="1585" spans="1:12" ht="63.75">
      <c r="A1585" s="273" t="s">
        <v>2033</v>
      </c>
      <c r="B1585" s="65" t="s">
        <v>1796</v>
      </c>
      <c r="C1585" s="61">
        <v>80000</v>
      </c>
      <c r="D1585" s="61">
        <v>0</v>
      </c>
      <c r="E1585" s="69">
        <v>0</v>
      </c>
      <c r="F1585" s="69">
        <v>0</v>
      </c>
      <c r="G1585" s="69">
        <v>0</v>
      </c>
      <c r="H1585" s="69">
        <v>0</v>
      </c>
      <c r="I1585" s="69">
        <f>C1585+C1586+E1585+G1585</f>
        <v>80000</v>
      </c>
      <c r="J1585" s="69">
        <f>D1585+F1585+H1585</f>
        <v>0</v>
      </c>
      <c r="K1585" s="258">
        <v>0</v>
      </c>
      <c r="L1585" s="275"/>
    </row>
    <row r="1586" spans="1:12" ht="15">
      <c r="A1586" s="274"/>
      <c r="B1586" s="65" t="s">
        <v>2186</v>
      </c>
      <c r="C1586" s="61">
        <v>0</v>
      </c>
      <c r="D1586" s="61">
        <v>0</v>
      </c>
      <c r="E1586" s="61">
        <v>0</v>
      </c>
      <c r="F1586" s="61">
        <v>0</v>
      </c>
      <c r="G1586" s="61">
        <v>0</v>
      </c>
      <c r="H1586" s="61">
        <v>0</v>
      </c>
      <c r="I1586" s="61">
        <v>0</v>
      </c>
      <c r="J1586" s="61">
        <f>D1586</f>
        <v>0</v>
      </c>
      <c r="K1586" s="259"/>
      <c r="L1586" s="276"/>
    </row>
    <row r="1587" spans="1:12" ht="51" customHeight="1">
      <c r="A1587" s="273" t="s">
        <v>2007</v>
      </c>
      <c r="B1587" s="65" t="s">
        <v>1797</v>
      </c>
      <c r="C1587" s="61">
        <v>603503.6</v>
      </c>
      <c r="D1587" s="61">
        <v>181051.08</v>
      </c>
      <c r="E1587" s="69">
        <v>0</v>
      </c>
      <c r="F1587" s="69">
        <v>0</v>
      </c>
      <c r="G1587" s="69">
        <v>0</v>
      </c>
      <c r="H1587" s="69">
        <v>0</v>
      </c>
      <c r="I1587" s="69">
        <f>C1587+C1588+E1587+G1587</f>
        <v>603503.6</v>
      </c>
      <c r="J1587" s="69">
        <f>D1587+F1587+H1587</f>
        <v>181051.08</v>
      </c>
      <c r="K1587" s="258">
        <v>0</v>
      </c>
      <c r="L1587" s="260" t="s">
        <v>1481</v>
      </c>
    </row>
    <row r="1588" spans="1:12" ht="25.5">
      <c r="A1588" s="274"/>
      <c r="B1588" s="72" t="s">
        <v>1798</v>
      </c>
      <c r="C1588" s="61">
        <v>0</v>
      </c>
      <c r="D1588" s="61">
        <v>0</v>
      </c>
      <c r="E1588" s="61">
        <v>0</v>
      </c>
      <c r="F1588" s="61">
        <v>0</v>
      </c>
      <c r="G1588" s="61">
        <v>0</v>
      </c>
      <c r="H1588" s="61">
        <v>0</v>
      </c>
      <c r="I1588" s="61">
        <v>0</v>
      </c>
      <c r="J1588" s="61">
        <f>D1588</f>
        <v>0</v>
      </c>
      <c r="K1588" s="259"/>
      <c r="L1588" s="261"/>
    </row>
    <row r="1589" spans="1:12" ht="15">
      <c r="A1589" s="189"/>
      <c r="B1589" s="190"/>
      <c r="C1589" s="191"/>
      <c r="D1589" s="191"/>
      <c r="E1589" s="191"/>
      <c r="F1589" s="191"/>
      <c r="G1589" s="191"/>
      <c r="H1589" s="191"/>
      <c r="I1589" s="191"/>
      <c r="J1589" s="191"/>
      <c r="K1589" s="192"/>
      <c r="L1589" s="193"/>
    </row>
    <row r="1590" spans="1:12" ht="15">
      <c r="A1590" s="194" t="s">
        <v>2023</v>
      </c>
      <c r="B1590" s="60" t="s">
        <v>2024</v>
      </c>
      <c r="C1590" s="61">
        <v>0</v>
      </c>
      <c r="D1590" s="61">
        <v>0</v>
      </c>
      <c r="E1590" s="61">
        <v>0</v>
      </c>
      <c r="F1590" s="61">
        <v>0</v>
      </c>
      <c r="G1590" s="61">
        <v>0</v>
      </c>
      <c r="H1590" s="61">
        <v>0</v>
      </c>
      <c r="I1590" s="61">
        <v>0</v>
      </c>
      <c r="J1590" s="61">
        <f>D1590+F1590+H1590</f>
        <v>0</v>
      </c>
      <c r="K1590" s="66">
        <v>0</v>
      </c>
      <c r="L1590" s="195">
        <v>0</v>
      </c>
    </row>
    <row r="1591" spans="1:12" ht="15.75" thickBot="1">
      <c r="A1591" s="196"/>
      <c r="B1591" s="197"/>
      <c r="C1591" s="198">
        <v>0</v>
      </c>
      <c r="D1591" s="198">
        <v>0</v>
      </c>
      <c r="E1591" s="198">
        <v>0</v>
      </c>
      <c r="F1591" s="198">
        <v>0</v>
      </c>
      <c r="G1591" s="198">
        <v>0</v>
      </c>
      <c r="H1591" s="198">
        <v>0</v>
      </c>
      <c r="I1591" s="198">
        <v>0</v>
      </c>
      <c r="J1591" s="198">
        <v>0</v>
      </c>
      <c r="K1591" s="198">
        <v>0</v>
      </c>
      <c r="L1591" s="199"/>
    </row>
    <row r="1592" ht="15.75" thickTop="1"/>
    <row r="1593" spans="2:12" ht="15" customHeight="1">
      <c r="B1593" s="244" t="s">
        <v>1799</v>
      </c>
      <c r="C1593" s="245"/>
      <c r="D1593" s="245"/>
      <c r="E1593" s="246"/>
      <c r="F1593" s="200"/>
      <c r="J1593" s="265" t="s">
        <v>2166</v>
      </c>
      <c r="K1593" s="266"/>
      <c r="L1593" s="267"/>
    </row>
    <row r="1594" spans="2:12" ht="15">
      <c r="B1594" s="262"/>
      <c r="C1594" s="263"/>
      <c r="D1594" s="263"/>
      <c r="E1594" s="264"/>
      <c r="F1594" s="201"/>
      <c r="J1594" s="268"/>
      <c r="K1594" s="269"/>
      <c r="L1594" s="270"/>
    </row>
  </sheetData>
  <sheetProtection/>
  <mergeCells count="61">
    <mergeCell ref="A1585:A1586"/>
    <mergeCell ref="K1585:K1586"/>
    <mergeCell ref="L1585:L1586"/>
    <mergeCell ref="A1587:A1588"/>
    <mergeCell ref="K1587:K1588"/>
    <mergeCell ref="L1587:L1588"/>
    <mergeCell ref="G25:G26"/>
    <mergeCell ref="E29:E30"/>
    <mergeCell ref="F29:F30"/>
    <mergeCell ref="G29:G30"/>
    <mergeCell ref="G27:G28"/>
    <mergeCell ref="H27:H28"/>
    <mergeCell ref="I27:I28"/>
    <mergeCell ref="J27:J28"/>
    <mergeCell ref="G22:G23"/>
    <mergeCell ref="H22:H23"/>
    <mergeCell ref="I22:I23"/>
    <mergeCell ref="J22:J23"/>
    <mergeCell ref="G20:G21"/>
    <mergeCell ref="H20:H21"/>
    <mergeCell ref="I20:I21"/>
    <mergeCell ref="J20:J21"/>
    <mergeCell ref="E27:E28"/>
    <mergeCell ref="F27:F28"/>
    <mergeCell ref="E20:E21"/>
    <mergeCell ref="F20:F21"/>
    <mergeCell ref="E22:E23"/>
    <mergeCell ref="F22:F23"/>
    <mergeCell ref="E25:E26"/>
    <mergeCell ref="F25:F26"/>
    <mergeCell ref="H25:H26"/>
    <mergeCell ref="I25:I26"/>
    <mergeCell ref="J25:J26"/>
    <mergeCell ref="L25:L26"/>
    <mergeCell ref="L29:L30"/>
    <mergeCell ref="B1593:E1594"/>
    <mergeCell ref="J1593:L1594"/>
    <mergeCell ref="K29:K30"/>
    <mergeCell ref="H29:H30"/>
    <mergeCell ref="I29:I30"/>
    <mergeCell ref="J29:J30"/>
    <mergeCell ref="K27:K28"/>
    <mergeCell ref="L27:L28"/>
    <mergeCell ref="K6:K7"/>
    <mergeCell ref="I5:K5"/>
    <mergeCell ref="K25:K26"/>
    <mergeCell ref="K20:K21"/>
    <mergeCell ref="L20:L21"/>
    <mergeCell ref="K22:K23"/>
    <mergeCell ref="L22:L23"/>
    <mergeCell ref="B2:K2"/>
    <mergeCell ref="A3:L3"/>
    <mergeCell ref="A4:L4"/>
    <mergeCell ref="A5:A7"/>
    <mergeCell ref="B5:B7"/>
    <mergeCell ref="C5:H5"/>
    <mergeCell ref="L5:L7"/>
    <mergeCell ref="C6:D6"/>
    <mergeCell ref="E6:F6"/>
    <mergeCell ref="G6:H6"/>
    <mergeCell ref="I6:J6"/>
  </mergeCells>
  <printOptions horizontalCentered="1"/>
  <pageMargins left="0.7086614173228347" right="0.7086614173228347" top="0.7480314960629921" bottom="0.7480314960629921" header="0.31496062992125984" footer="0.31496062992125984"/>
  <pageSetup firstPageNumber="95" useFirstPageNumber="1" fitToHeight="200" fitToWidth="1" horizontalDpi="600" verticalDpi="600" orientation="landscape" paperSize="9" scale="57"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28" sqref="C2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Савельева Л. Б.</cp:lastModifiedBy>
  <cp:lastPrinted>2011-07-27T06:09:11Z</cp:lastPrinted>
  <dcterms:created xsi:type="dcterms:W3CDTF">1996-10-08T23:32:33Z</dcterms:created>
  <dcterms:modified xsi:type="dcterms:W3CDTF">2011-09-27T07:40:58Z</dcterms:modified>
  <cp:category/>
  <cp:version/>
  <cp:contentType/>
  <cp:contentStatus/>
</cp:coreProperties>
</file>