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0" yWindow="15" windowWidth="10545" windowHeight="10185" activeTab="0"/>
  </bookViews>
  <sheets>
    <sheet name="Свод" sheetId="1" r:id="rId1"/>
    <sheet name="ГА" sheetId="2" r:id="rId2"/>
    <sheet name="Гидромет" sheetId="3" r:id="rId3"/>
  </sheets>
  <definedNames>
    <definedName name="_xlnm.Print_Area" localSheetId="1">'ГА'!$A$1:$H$37</definedName>
    <definedName name="_xlnm.Print_Area" localSheetId="2">'Гидромет'!$1:$38</definedName>
    <definedName name="_xlnm.Print_Area" localSheetId="0">'Свод'!$A$1:$H$38</definedName>
  </definedNames>
  <calcPr fullCalcOnLoad="1"/>
</workbook>
</file>

<file path=xl/sharedStrings.xml><?xml version="1.0" encoding="utf-8"?>
<sst xmlns="http://schemas.openxmlformats.org/spreadsheetml/2006/main" count="208" uniqueCount="56">
  <si>
    <t>Динамика финансирования федеральной целевой программы за I полугодие 2011 года</t>
  </si>
  <si>
    <t>Кассовые расходы и фактические расходы в первом полугодии 2011 г.</t>
  </si>
  <si>
    <t>контракты, заключенные в первом полугодии 2011 г.</t>
  </si>
  <si>
    <t>Заместитель руководителя                                                                                                                                                                                                                          Федерального агентства воздушного транспорта                                     К.А. Махов</t>
  </si>
  <si>
    <t>всего, включая контракты прошлых лет</t>
  </si>
  <si>
    <t>федеральный бюджет</t>
  </si>
  <si>
    <t>внебюджетные источники</t>
  </si>
  <si>
    <t>в том числе:</t>
  </si>
  <si>
    <t xml:space="preserve">       бюджетные инвестиции</t>
  </si>
  <si>
    <t xml:space="preserve">       субсидии</t>
  </si>
  <si>
    <t>1.</t>
  </si>
  <si>
    <t>1.1.</t>
  </si>
  <si>
    <t>1.2.</t>
  </si>
  <si>
    <t>1.3.</t>
  </si>
  <si>
    <t>2.</t>
  </si>
  <si>
    <t>2.1.</t>
  </si>
  <si>
    <t>2.2.</t>
  </si>
  <si>
    <t>2.3.</t>
  </si>
  <si>
    <t>3.1.</t>
  </si>
  <si>
    <t>3.3.</t>
  </si>
  <si>
    <t>3.2.</t>
  </si>
  <si>
    <t>4.</t>
  </si>
  <si>
    <t>4.2.</t>
  </si>
  <si>
    <t>4.3.</t>
  </si>
  <si>
    <t>4.1.</t>
  </si>
  <si>
    <r>
      <t>Капитальные вложения</t>
    </r>
    <r>
      <rPr>
        <sz val="10"/>
        <rFont val="Times New Roman"/>
        <family val="1"/>
      </rPr>
      <t>, всего</t>
    </r>
  </si>
  <si>
    <r>
      <t>НИОКР</t>
    </r>
    <r>
      <rPr>
        <sz val="10"/>
        <rFont val="Times New Roman"/>
        <family val="1"/>
      </rPr>
      <t>, всего</t>
    </r>
  </si>
  <si>
    <r>
      <t>Прочие нужды</t>
    </r>
    <r>
      <rPr>
        <sz val="10"/>
        <rFont val="Times New Roman"/>
        <family val="1"/>
      </rPr>
      <t>, всего</t>
    </r>
  </si>
  <si>
    <t>№ п/п</t>
  </si>
  <si>
    <t>(наименование федеральной целевой программы, государственный заказчик-координатор (государственный заказчик)</t>
  </si>
  <si>
    <t>Форма № 2</t>
  </si>
  <si>
    <t>Источники финансирования
и направления расходов</t>
  </si>
  <si>
    <t>Всего по ФЦП:</t>
  </si>
  <si>
    <t>бюджеты субъектов РФ и местные бюджеты</t>
  </si>
  <si>
    <t>в рамках госконтрактов</t>
  </si>
  <si>
    <t>в рамках субсидий</t>
  </si>
  <si>
    <t>Бюджетные или внебюджетные назначения
на 2011 год</t>
  </si>
  <si>
    <t>Количество контрактов, действующих в 2011 году,  единиц</t>
  </si>
  <si>
    <t>Стоимость работ 2011 года по действующим контрактам</t>
  </si>
  <si>
    <t>«Модернизация Единой системы организации воздушного движения Российской Федерации (2009-2015 годы)», Министерство транспорта Российской Федерации (Федеральное агентство воздушного транспорта))</t>
  </si>
  <si>
    <t>х</t>
  </si>
  <si>
    <t>Исполнитель: Карякин Сергей Павлович                                                                                  Телефон:8 (499) 231 54 17; E-mail:Karyakin_SP@scaa.ru</t>
  </si>
  <si>
    <t>12.</t>
  </si>
  <si>
    <t>Динамика финансирования федеральной целевой программы за первое полугодие 2011 года.</t>
  </si>
  <si>
    <t>Федеральная целевая программа "Модернизация Единой системы организации воздушного движения Российской Федерации (2009 - 2015 годы)", Росгидромет</t>
  </si>
  <si>
    <t>тыс. рублей</t>
  </si>
  <si>
    <t>Кассовые расходы и фактические расходы за первое полугодие 2011 г.</t>
  </si>
  <si>
    <t>контракты, заключенные         за  первое полугодие 2011г.</t>
  </si>
  <si>
    <t>контракты, заключенные                     за  первое полугодие 2011 года</t>
  </si>
  <si>
    <t xml:space="preserve">Заместитель Руководителя Росгидромета                                                                                       </t>
  </si>
  <si>
    <t xml:space="preserve">                                                                                             ______________________  И.А. Шумаков</t>
  </si>
  <si>
    <t>Исполнитель: И.Г. Догузов                                                                      Телефон:  8499 7952466</t>
  </si>
  <si>
    <t>Заместитель руководителя                                                                                                                                                                                         Росгидромета                          ______________________  Якубов И.А.</t>
  </si>
  <si>
    <t>«Модернизация Единой системы организации воздушного движения Российской Федерации (2009-2015 годы)»,
Министерство транспорта Российской Федерации</t>
  </si>
  <si>
    <t>Исполнитель: Титов Александр Николаевич
Телефон:+7 (499) 262-48-40, e-mail: Tiov@ppp-transport.ru</t>
  </si>
  <si>
    <t xml:space="preserve">Заместитель Министра транспорта 
Российской Федерации                                      _______________________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</si>
</sst>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27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28" xfId="0" applyNumberFormat="1" applyFont="1" applyBorder="1" applyAlignment="1">
      <alignment horizontal="right" vertical="top" wrapText="1"/>
    </xf>
    <xf numFmtId="0" fontId="3" fillId="0" borderId="29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" fontId="1" fillId="0" borderId="19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4" fontId="3" fillId="0" borderId="16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3" fontId="1" fillId="0" borderId="27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4" fontId="3" fillId="0" borderId="33" xfId="0" applyNumberFormat="1" applyFont="1" applyBorder="1" applyAlignment="1">
      <alignment horizontal="right" vertical="top" wrapText="1"/>
    </xf>
    <xf numFmtId="4" fontId="1" fillId="0" borderId="34" xfId="0" applyNumberFormat="1" applyFont="1" applyBorder="1" applyAlignment="1">
      <alignment horizontal="right" vertical="top" wrapText="1"/>
    </xf>
    <xf numFmtId="4" fontId="1" fillId="0" borderId="35" xfId="0" applyNumberFormat="1" applyFont="1" applyBorder="1" applyAlignment="1">
      <alignment horizontal="right" vertical="top" wrapText="1"/>
    </xf>
    <xf numFmtId="4" fontId="1" fillId="0" borderId="36" xfId="0" applyNumberFormat="1" applyFont="1" applyBorder="1" applyAlignment="1">
      <alignment horizontal="right" vertical="top" wrapText="1"/>
    </xf>
    <xf numFmtId="4" fontId="1" fillId="0" borderId="37" xfId="0" applyNumberFormat="1" applyFont="1" applyBorder="1" applyAlignment="1">
      <alignment horizontal="right" vertical="top" wrapText="1"/>
    </xf>
    <xf numFmtId="4" fontId="1" fillId="0" borderId="30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 horizontal="right" vertical="top" wrapText="1"/>
    </xf>
    <xf numFmtId="4" fontId="1" fillId="0" borderId="35" xfId="0" applyNumberFormat="1" applyFont="1" applyFill="1" applyBorder="1" applyAlignment="1">
      <alignment horizontal="right" vertical="top" wrapText="1"/>
    </xf>
    <xf numFmtId="4" fontId="1" fillId="0" borderId="27" xfId="0" applyNumberFormat="1" applyFont="1" applyFill="1" applyBorder="1" applyAlignment="1">
      <alignment horizontal="right" vertical="top" wrapText="1"/>
    </xf>
    <xf numFmtId="3" fontId="1" fillId="0" borderId="27" xfId="0" applyNumberFormat="1" applyFont="1" applyFill="1" applyBorder="1" applyAlignment="1">
      <alignment horizontal="right" vertical="top" wrapText="1"/>
    </xf>
    <xf numFmtId="4" fontId="1" fillId="0" borderId="3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3" fontId="3" fillId="0" borderId="16" xfId="0" applyNumberFormat="1" applyFont="1" applyFill="1" applyBorder="1" applyAlignment="1">
      <alignment horizontal="right" vertical="top" wrapText="1"/>
    </xf>
    <xf numFmtId="4" fontId="3" fillId="0" borderId="33" xfId="0" applyNumberFormat="1" applyFont="1" applyFill="1" applyBorder="1" applyAlignment="1">
      <alignment horizontal="right" vertical="top" wrapText="1"/>
    </xf>
    <xf numFmtId="3" fontId="1" fillId="0" borderId="19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40" xfId="0" applyNumberFormat="1" applyFont="1" applyFill="1" applyBorder="1" applyAlignment="1">
      <alignment horizontal="right" vertical="top" wrapText="1"/>
    </xf>
    <xf numFmtId="4" fontId="1" fillId="0" borderId="28" xfId="0" applyNumberFormat="1" applyFont="1" applyFill="1" applyBorder="1" applyAlignment="1">
      <alignment horizontal="right" vertical="top" wrapText="1"/>
    </xf>
    <xf numFmtId="2" fontId="1" fillId="0" borderId="41" xfId="0" applyNumberFormat="1" applyFont="1" applyFill="1" applyBorder="1" applyAlignment="1">
      <alignment horizontal="right" vertical="top" wrapText="1"/>
    </xf>
    <xf numFmtId="2" fontId="1" fillId="0" borderId="28" xfId="0" applyNumberFormat="1" applyFont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right" vertical="top" wrapText="1"/>
    </xf>
    <xf numFmtId="2" fontId="1" fillId="0" borderId="27" xfId="0" applyNumberFormat="1" applyFont="1" applyFill="1" applyBorder="1" applyAlignment="1">
      <alignment horizontal="right" vertical="top" wrapText="1"/>
    </xf>
    <xf numFmtId="2" fontId="1" fillId="0" borderId="30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right" vertical="top" wrapText="1"/>
    </xf>
    <xf numFmtId="2" fontId="1" fillId="0" borderId="23" xfId="0" applyNumberFormat="1" applyFont="1" applyFill="1" applyBorder="1" applyAlignment="1">
      <alignment horizontal="right" vertical="top" wrapText="1"/>
    </xf>
    <xf numFmtId="2" fontId="1" fillId="0" borderId="27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16" xfId="0" applyNumberFormat="1" applyFont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 vertical="top" wrapText="1"/>
    </xf>
    <xf numFmtId="0" fontId="1" fillId="0" borderId="19" xfId="0" applyNumberFormat="1" applyFont="1" applyBorder="1" applyAlignment="1">
      <alignment horizontal="right" vertical="top" wrapText="1"/>
    </xf>
    <xf numFmtId="2" fontId="1" fillId="0" borderId="19" xfId="0" applyNumberFormat="1" applyFont="1" applyFill="1" applyBorder="1" applyAlignment="1">
      <alignment horizontal="right" vertical="top" wrapText="1"/>
    </xf>
    <xf numFmtId="2" fontId="1" fillId="0" borderId="19" xfId="0" applyNumberFormat="1" applyFont="1" applyBorder="1" applyAlignment="1">
      <alignment horizontal="right" vertical="top" wrapText="1"/>
    </xf>
    <xf numFmtId="0" fontId="12" fillId="0" borderId="0" xfId="0" applyFont="1" applyFill="1" applyAlignment="1">
      <alignment/>
    </xf>
    <xf numFmtId="9" fontId="12" fillId="0" borderId="0" xfId="58" applyFont="1" applyBorder="1" applyAlignment="1">
      <alignment vertical="justify" wrapText="1"/>
    </xf>
    <xf numFmtId="9" fontId="12" fillId="0" borderId="0" xfId="58" applyFont="1" applyFill="1" applyBorder="1" applyAlignment="1">
      <alignment vertical="justify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10" fontId="0" fillId="0" borderId="0" xfId="57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7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3" fillId="0" borderId="45" xfId="0" applyNumberFormat="1" applyFont="1" applyFill="1" applyBorder="1" applyAlignment="1">
      <alignment horizontal="left" wrapText="1"/>
    </xf>
    <xf numFmtId="0" fontId="3" fillId="0" borderId="46" xfId="0" applyNumberFormat="1" applyFont="1" applyFill="1" applyBorder="1" applyAlignment="1">
      <alignment horizontal="left" wrapText="1"/>
    </xf>
    <xf numFmtId="0" fontId="3" fillId="0" borderId="47" xfId="0" applyNumberFormat="1" applyFont="1" applyFill="1" applyBorder="1" applyAlignment="1">
      <alignment horizontal="left" wrapText="1"/>
    </xf>
    <xf numFmtId="0" fontId="3" fillId="0" borderId="48" xfId="0" applyNumberFormat="1" applyFont="1" applyFill="1" applyBorder="1" applyAlignment="1">
      <alignment horizontal="left" wrapText="1"/>
    </xf>
    <xf numFmtId="0" fontId="3" fillId="0" borderId="49" xfId="0" applyNumberFormat="1" applyFont="1" applyFill="1" applyBorder="1" applyAlignment="1">
      <alignment horizontal="left" wrapText="1"/>
    </xf>
    <xf numFmtId="0" fontId="3" fillId="0" borderId="50" xfId="0" applyNumberFormat="1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wrapText="1"/>
    </xf>
    <xf numFmtId="9" fontId="13" fillId="0" borderId="0" xfId="58" applyFont="1" applyBorder="1" applyAlignment="1">
      <alignment horizontal="right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4.75390625" style="0" customWidth="1"/>
    <col min="2" max="2" width="31.375" style="0" customWidth="1"/>
    <col min="3" max="4" width="16.25390625" style="0" customWidth="1"/>
    <col min="5" max="5" width="15.75390625" style="0" customWidth="1"/>
    <col min="6" max="6" width="19.00390625" style="0" customWidth="1"/>
    <col min="7" max="8" width="20.375" style="0" customWidth="1"/>
    <col min="10" max="10" width="11.625" style="0" bestFit="1" customWidth="1"/>
  </cols>
  <sheetData>
    <row r="1" spans="5:8" ht="14.25">
      <c r="E1" s="35"/>
      <c r="H1" s="9" t="s">
        <v>30</v>
      </c>
    </row>
    <row r="2" spans="2:8" ht="15.75">
      <c r="B2" s="112" t="s">
        <v>0</v>
      </c>
      <c r="C2" s="112"/>
      <c r="D2" s="112"/>
      <c r="E2" s="112"/>
      <c r="F2" s="112"/>
      <c r="G2" s="112"/>
      <c r="H2" s="112"/>
    </row>
    <row r="3" spans="1:13" ht="34.5" customHeight="1">
      <c r="A3" s="113" t="s">
        <v>53</v>
      </c>
      <c r="B3" s="113"/>
      <c r="C3" s="113"/>
      <c r="D3" s="113"/>
      <c r="E3" s="113"/>
      <c r="F3" s="113"/>
      <c r="G3" s="113"/>
      <c r="H3" s="113"/>
      <c r="I3" s="41"/>
      <c r="J3" s="41"/>
      <c r="K3" s="41"/>
      <c r="L3" s="41"/>
      <c r="M3" s="41"/>
    </row>
    <row r="4" spans="1:9" ht="15.75">
      <c r="A4" s="114" t="s">
        <v>29</v>
      </c>
      <c r="B4" s="115"/>
      <c r="C4" s="115"/>
      <c r="D4" s="115"/>
      <c r="E4" s="115"/>
      <c r="F4" s="115"/>
      <c r="G4" s="115"/>
      <c r="H4" s="115"/>
      <c r="I4" s="21"/>
    </row>
    <row r="5" spans="1:9" ht="13.5" thickBot="1">
      <c r="A5" s="38"/>
      <c r="B5" s="9"/>
      <c r="C5" s="9"/>
      <c r="D5" s="9"/>
      <c r="E5" s="9"/>
      <c r="F5" s="9"/>
      <c r="G5" s="9"/>
      <c r="H5" s="9"/>
      <c r="I5" s="21"/>
    </row>
    <row r="6" spans="1:9" ht="24.75" customHeight="1" thickBot="1" thickTop="1">
      <c r="A6" s="116" t="s">
        <v>28</v>
      </c>
      <c r="B6" s="116" t="s">
        <v>31</v>
      </c>
      <c r="C6" s="116" t="s">
        <v>36</v>
      </c>
      <c r="D6" s="116" t="s">
        <v>1</v>
      </c>
      <c r="E6" s="102" t="s">
        <v>37</v>
      </c>
      <c r="F6" s="103"/>
      <c r="G6" s="102" t="s">
        <v>38</v>
      </c>
      <c r="H6" s="103"/>
      <c r="I6" s="21"/>
    </row>
    <row r="7" spans="1:8" ht="39.75" customHeight="1" thickBot="1" thickTop="1">
      <c r="A7" s="117"/>
      <c r="B7" s="117"/>
      <c r="C7" s="117"/>
      <c r="D7" s="117"/>
      <c r="E7" s="30" t="s">
        <v>4</v>
      </c>
      <c r="F7" s="31" t="s">
        <v>2</v>
      </c>
      <c r="G7" s="31" t="s">
        <v>4</v>
      </c>
      <c r="H7" s="32" t="s">
        <v>2</v>
      </c>
    </row>
    <row r="8" spans="1:8" ht="12.75" customHeight="1" thickBot="1" thickTop="1">
      <c r="A8" s="3">
        <v>1</v>
      </c>
      <c r="B8" s="3">
        <v>2</v>
      </c>
      <c r="C8" s="3">
        <v>3</v>
      </c>
      <c r="D8" s="3">
        <v>4</v>
      </c>
      <c r="E8" s="4">
        <v>5</v>
      </c>
      <c r="F8" s="4">
        <v>6</v>
      </c>
      <c r="G8" s="4">
        <v>7</v>
      </c>
      <c r="H8" s="5">
        <v>8</v>
      </c>
    </row>
    <row r="9" spans="1:8" ht="12.75" customHeight="1" thickTop="1">
      <c r="A9" s="13" t="s">
        <v>10</v>
      </c>
      <c r="B9" s="8" t="s">
        <v>32</v>
      </c>
      <c r="C9" s="42">
        <f aca="true" t="shared" si="0" ref="C9:H9">C15+C23+C28</f>
        <v>6510811.6</v>
      </c>
      <c r="D9" s="42">
        <f t="shared" si="0"/>
        <v>627151.3698</v>
      </c>
      <c r="E9" s="43">
        <f t="shared" si="0"/>
        <v>180</v>
      </c>
      <c r="F9" s="43">
        <f t="shared" si="0"/>
        <v>28</v>
      </c>
      <c r="G9" s="42">
        <f t="shared" si="0"/>
        <v>2637329.2</v>
      </c>
      <c r="H9" s="48">
        <f t="shared" si="0"/>
        <v>306952.35</v>
      </c>
    </row>
    <row r="10" spans="1:8" ht="12.75">
      <c r="A10" s="27"/>
      <c r="B10" s="1" t="s">
        <v>7</v>
      </c>
      <c r="C10" s="26" t="s">
        <v>40</v>
      </c>
      <c r="D10" s="26" t="s">
        <v>40</v>
      </c>
      <c r="E10" s="26" t="s">
        <v>40</v>
      </c>
      <c r="F10" s="26" t="s">
        <v>40</v>
      </c>
      <c r="G10" s="26" t="s">
        <v>40</v>
      </c>
      <c r="H10" s="49" t="s">
        <v>40</v>
      </c>
    </row>
    <row r="11" spans="1:10" ht="12.75">
      <c r="A11" s="6" t="s">
        <v>11</v>
      </c>
      <c r="B11" s="10" t="s">
        <v>5</v>
      </c>
      <c r="C11" s="22">
        <f aca="true" t="shared" si="1" ref="C11:H11">C16+C24+C29</f>
        <v>3770711.6</v>
      </c>
      <c r="D11" s="22">
        <f t="shared" si="1"/>
        <v>15137.06</v>
      </c>
      <c r="E11" s="44">
        <f t="shared" si="1"/>
        <v>57</v>
      </c>
      <c r="F11" s="44">
        <f t="shared" si="1"/>
        <v>14</v>
      </c>
      <c r="G11" s="22">
        <f t="shared" si="1"/>
        <v>652156.23</v>
      </c>
      <c r="H11" s="50">
        <f t="shared" si="1"/>
        <v>160719.98</v>
      </c>
      <c r="I11" s="99"/>
      <c r="J11" s="101"/>
    </row>
    <row r="12" spans="1:8" ht="25.5">
      <c r="A12" s="11" t="s">
        <v>12</v>
      </c>
      <c r="B12" s="16" t="s">
        <v>33</v>
      </c>
      <c r="C12" s="22">
        <f aca="true" t="shared" si="2" ref="C12:H13">C20+C25+C33</f>
        <v>0</v>
      </c>
      <c r="D12" s="22">
        <f t="shared" si="2"/>
        <v>0</v>
      </c>
      <c r="E12" s="44">
        <f t="shared" si="2"/>
        <v>0</v>
      </c>
      <c r="F12" s="44">
        <f t="shared" si="2"/>
        <v>0</v>
      </c>
      <c r="G12" s="22">
        <f t="shared" si="2"/>
        <v>0</v>
      </c>
      <c r="H12" s="50">
        <f t="shared" si="2"/>
        <v>0</v>
      </c>
    </row>
    <row r="13" spans="1:9" ht="13.5" customHeight="1" thickBot="1">
      <c r="A13" s="14" t="s">
        <v>13</v>
      </c>
      <c r="B13" s="12" t="s">
        <v>6</v>
      </c>
      <c r="C13" s="23">
        <f t="shared" si="2"/>
        <v>2740100</v>
      </c>
      <c r="D13" s="23">
        <f t="shared" si="2"/>
        <v>612014.3097999999</v>
      </c>
      <c r="E13" s="45">
        <f t="shared" si="2"/>
        <v>123</v>
      </c>
      <c r="F13" s="45">
        <f t="shared" si="2"/>
        <v>14</v>
      </c>
      <c r="G13" s="23">
        <f t="shared" si="2"/>
        <v>1985172.9700000002</v>
      </c>
      <c r="H13" s="51">
        <f t="shared" si="2"/>
        <v>146232.37</v>
      </c>
      <c r="I13" s="100"/>
    </row>
    <row r="14" spans="1:8" ht="3" customHeight="1" thickBot="1" thickTop="1">
      <c r="A14" s="15"/>
      <c r="B14" s="20"/>
      <c r="C14" s="24"/>
      <c r="D14" s="24"/>
      <c r="E14" s="46"/>
      <c r="F14" s="46"/>
      <c r="G14" s="24"/>
      <c r="H14" s="52"/>
    </row>
    <row r="15" spans="1:8" ht="17.25" customHeight="1" thickTop="1">
      <c r="A15" s="13" t="s">
        <v>14</v>
      </c>
      <c r="B15" s="17" t="s">
        <v>25</v>
      </c>
      <c r="C15" s="42">
        <f aca="true" t="shared" si="3" ref="C15:H15">C16+C20+C21</f>
        <v>6320811.6</v>
      </c>
      <c r="D15" s="42">
        <f t="shared" si="3"/>
        <v>602201.3698</v>
      </c>
      <c r="E15" s="43">
        <f t="shared" si="3"/>
        <v>173</v>
      </c>
      <c r="F15" s="43">
        <f t="shared" si="3"/>
        <v>28</v>
      </c>
      <c r="G15" s="42">
        <f t="shared" si="3"/>
        <v>2574520.2</v>
      </c>
      <c r="H15" s="48">
        <f t="shared" si="3"/>
        <v>306952.35</v>
      </c>
    </row>
    <row r="16" spans="1:10" ht="12.75">
      <c r="A16" s="11" t="s">
        <v>15</v>
      </c>
      <c r="B16" s="16" t="s">
        <v>5</v>
      </c>
      <c r="C16" s="22">
        <f aca="true" t="shared" si="4" ref="C16:H16">C18+C19</f>
        <v>3620711.6</v>
      </c>
      <c r="D16" s="22">
        <f t="shared" si="4"/>
        <v>3137.06</v>
      </c>
      <c r="E16" s="44">
        <f t="shared" si="4"/>
        <v>55</v>
      </c>
      <c r="F16" s="44">
        <f t="shared" si="4"/>
        <v>14</v>
      </c>
      <c r="G16" s="22">
        <f t="shared" si="4"/>
        <v>611106.23</v>
      </c>
      <c r="H16" s="50">
        <f t="shared" si="4"/>
        <v>160719.98</v>
      </c>
      <c r="I16" s="99"/>
      <c r="J16" s="55"/>
    </row>
    <row r="17" spans="1:8" ht="12.75">
      <c r="A17" s="11"/>
      <c r="B17" s="2" t="s">
        <v>7</v>
      </c>
      <c r="C17" s="26" t="s">
        <v>40</v>
      </c>
      <c r="D17" s="26" t="s">
        <v>40</v>
      </c>
      <c r="E17" s="26" t="s">
        <v>40</v>
      </c>
      <c r="F17" s="26" t="s">
        <v>40</v>
      </c>
      <c r="G17" s="26" t="s">
        <v>40</v>
      </c>
      <c r="H17" s="49" t="s">
        <v>40</v>
      </c>
    </row>
    <row r="18" spans="1:10" ht="15.75" customHeight="1">
      <c r="A18" s="11"/>
      <c r="B18" s="33" t="s">
        <v>8</v>
      </c>
      <c r="C18" s="28">
        <f>ГА!C18+Гидромет!C18</f>
        <v>3620711.6</v>
      </c>
      <c r="D18" s="28">
        <f>ГА!D18+Гидромет!D18</f>
        <v>3137.06</v>
      </c>
      <c r="E18" s="56">
        <f>ГА!E18+Гидромет!E18</f>
        <v>55</v>
      </c>
      <c r="F18" s="56">
        <f>ГА!F18+Гидромет!F18</f>
        <v>14</v>
      </c>
      <c r="G18" s="28">
        <f>ГА!G18+Гидромет!G18</f>
        <v>611106.23</v>
      </c>
      <c r="H18" s="57">
        <f>ГА!H18+Гидромет!H18</f>
        <v>160719.98</v>
      </c>
      <c r="J18" s="55"/>
    </row>
    <row r="19" spans="1:8" ht="15.75" customHeight="1">
      <c r="A19" s="19"/>
      <c r="B19" s="34" t="s">
        <v>9</v>
      </c>
      <c r="C19" s="28">
        <f>ГА!C19+Гидромет!C19</f>
        <v>0</v>
      </c>
      <c r="D19" s="28">
        <f>ГА!D19+Гидромет!D19</f>
        <v>0</v>
      </c>
      <c r="E19" s="56">
        <f>ГА!E19+Гидромет!E19</f>
        <v>0</v>
      </c>
      <c r="F19" s="56">
        <f>ГА!F19+Гидромет!F19</f>
        <v>0</v>
      </c>
      <c r="G19" s="28">
        <f>ГА!G19+Гидромет!G19</f>
        <v>0</v>
      </c>
      <c r="H19" s="57">
        <f>ГА!H19+Гидромет!H19</f>
        <v>0</v>
      </c>
    </row>
    <row r="20" spans="1:8" ht="25.5">
      <c r="A20" s="11" t="s">
        <v>16</v>
      </c>
      <c r="B20" s="16" t="s">
        <v>33</v>
      </c>
      <c r="C20" s="28">
        <f>ГА!C20+Гидромет!C20</f>
        <v>0</v>
      </c>
      <c r="D20" s="28">
        <f>ГА!D20+Гидромет!D20</f>
        <v>0</v>
      </c>
      <c r="E20" s="56">
        <f>ГА!E20+Гидромет!E20</f>
        <v>0</v>
      </c>
      <c r="F20" s="56">
        <f>ГА!F20+Гидромет!F20</f>
        <v>0</v>
      </c>
      <c r="G20" s="28">
        <f>ГА!G20+Гидромет!G20</f>
        <v>0</v>
      </c>
      <c r="H20" s="57">
        <f>ГА!H20+Гидромет!H20</f>
        <v>0</v>
      </c>
    </row>
    <row r="21" spans="1:8" ht="14.25" customHeight="1" thickBot="1">
      <c r="A21" s="14" t="s">
        <v>17</v>
      </c>
      <c r="B21" s="12" t="s">
        <v>6</v>
      </c>
      <c r="C21" s="28">
        <f>ГА!C21+Гидромет!C21</f>
        <v>2700100</v>
      </c>
      <c r="D21" s="28">
        <f>ГА!D21+Гидромет!D21</f>
        <v>599064.3097999999</v>
      </c>
      <c r="E21" s="56">
        <f>ГА!E21+Гидромет!E21</f>
        <v>118</v>
      </c>
      <c r="F21" s="56">
        <f>ГА!F21+Гидромет!F21</f>
        <v>14</v>
      </c>
      <c r="G21" s="28">
        <f>ГА!G21+Гидромет!G21</f>
        <v>1963413.9700000002</v>
      </c>
      <c r="H21" s="57">
        <f>ГА!H21+Гидромет!H21</f>
        <v>146232.37</v>
      </c>
    </row>
    <row r="22" spans="1:9" ht="3" customHeight="1" thickBot="1" thickTop="1">
      <c r="A22" s="15"/>
      <c r="B22" s="20"/>
      <c r="C22" s="58"/>
      <c r="D22" s="58"/>
      <c r="E22" s="59"/>
      <c r="F22" s="59"/>
      <c r="G22" s="58"/>
      <c r="H22" s="60"/>
      <c r="I22" s="21"/>
    </row>
    <row r="23" spans="1:8" ht="14.25" customHeight="1" thickTop="1">
      <c r="A23" s="13">
        <v>3</v>
      </c>
      <c r="B23" s="17" t="s">
        <v>26</v>
      </c>
      <c r="C23" s="61">
        <f aca="true" t="shared" si="5" ref="C23:H23">C24+C25+C26</f>
        <v>190000</v>
      </c>
      <c r="D23" s="61">
        <f t="shared" si="5"/>
        <v>24950</v>
      </c>
      <c r="E23" s="62">
        <f t="shared" si="5"/>
        <v>7</v>
      </c>
      <c r="F23" s="62">
        <f t="shared" si="5"/>
        <v>0</v>
      </c>
      <c r="G23" s="61">
        <f t="shared" si="5"/>
        <v>62809</v>
      </c>
      <c r="H23" s="63">
        <f t="shared" si="5"/>
        <v>0</v>
      </c>
    </row>
    <row r="24" spans="1:8" ht="12.75">
      <c r="A24" s="19" t="s">
        <v>18</v>
      </c>
      <c r="B24" s="10" t="s">
        <v>5</v>
      </c>
      <c r="C24" s="28">
        <f>ГА!C24+Гидромет!C24</f>
        <v>150000</v>
      </c>
      <c r="D24" s="28">
        <f>ГА!D24+Гидромет!D24</f>
        <v>12000</v>
      </c>
      <c r="E24" s="56">
        <f>ГА!E24+Гидромет!E24</f>
        <v>2</v>
      </c>
      <c r="F24" s="56">
        <f>ГА!F24+Гидромет!F24</f>
        <v>0</v>
      </c>
      <c r="G24" s="28">
        <f>ГА!G24+Гидромет!G24</f>
        <v>41050</v>
      </c>
      <c r="H24" s="57">
        <f>ГА!H24+Гидромет!H24</f>
        <v>0</v>
      </c>
    </row>
    <row r="25" spans="1:8" ht="25.5">
      <c r="A25" s="19" t="s">
        <v>20</v>
      </c>
      <c r="B25" s="10" t="s">
        <v>33</v>
      </c>
      <c r="C25" s="28">
        <f>ГА!C25+Гидромет!C25</f>
        <v>0</v>
      </c>
      <c r="D25" s="28">
        <f>ГА!D25+Гидромет!D25</f>
        <v>0</v>
      </c>
      <c r="E25" s="56">
        <f>ГА!E25+Гидромет!E25</f>
        <v>0</v>
      </c>
      <c r="F25" s="56">
        <f>ГА!F25+Гидромет!F25</f>
        <v>0</v>
      </c>
      <c r="G25" s="28">
        <f>ГА!G25+Гидромет!G25</f>
        <v>0</v>
      </c>
      <c r="H25" s="57">
        <f>ГА!H25+Гидромет!H25</f>
        <v>0</v>
      </c>
    </row>
    <row r="26" spans="1:9" ht="14.25" customHeight="1" thickBot="1">
      <c r="A26" s="14" t="s">
        <v>19</v>
      </c>
      <c r="B26" s="12" t="s">
        <v>6</v>
      </c>
      <c r="C26" s="28">
        <f>ГА!C26+Гидромет!C26</f>
        <v>40000</v>
      </c>
      <c r="D26" s="28">
        <f>ГА!D26+Гидромет!D26</f>
        <v>12950</v>
      </c>
      <c r="E26" s="56">
        <f>ГА!E26+Гидромет!E26</f>
        <v>5</v>
      </c>
      <c r="F26" s="64">
        <f>ГА!F26+Гидромет!F26</f>
        <v>0</v>
      </c>
      <c r="G26" s="28">
        <f>ГА!G26+Гидромет!G26</f>
        <v>21759</v>
      </c>
      <c r="H26" s="57">
        <f>ГА!H26+Гидромет!H26</f>
        <v>0</v>
      </c>
      <c r="I26" s="99"/>
    </row>
    <row r="27" spans="1:9" ht="3" customHeight="1" thickBot="1" thickTop="1">
      <c r="A27" s="15"/>
      <c r="B27" s="20"/>
      <c r="C27" s="24"/>
      <c r="D27" s="24"/>
      <c r="E27" s="46"/>
      <c r="F27" s="47"/>
      <c r="G27" s="24"/>
      <c r="H27" s="53"/>
      <c r="I27" s="21"/>
    </row>
    <row r="28" spans="1:8" ht="14.25" customHeight="1" thickTop="1">
      <c r="A28" s="13" t="s">
        <v>21</v>
      </c>
      <c r="B28" s="8" t="s">
        <v>27</v>
      </c>
      <c r="C28" s="42">
        <f aca="true" t="shared" si="6" ref="C28:H28">C29+C33+C34</f>
        <v>0</v>
      </c>
      <c r="D28" s="42">
        <f t="shared" si="6"/>
        <v>0</v>
      </c>
      <c r="E28" s="43">
        <f t="shared" si="6"/>
        <v>0</v>
      </c>
      <c r="F28" s="43">
        <f t="shared" si="6"/>
        <v>0</v>
      </c>
      <c r="G28" s="42">
        <f t="shared" si="6"/>
        <v>0</v>
      </c>
      <c r="H28" s="48">
        <f t="shared" si="6"/>
        <v>0</v>
      </c>
    </row>
    <row r="29" spans="1:8" ht="12.75">
      <c r="A29" s="11" t="s">
        <v>24</v>
      </c>
      <c r="B29" s="2" t="s">
        <v>5</v>
      </c>
      <c r="C29" s="22">
        <f>ГА!C29+Гидромет!C29</f>
        <v>0</v>
      </c>
      <c r="D29" s="22">
        <f>ГА!D29+Гидромет!D29</f>
        <v>0</v>
      </c>
      <c r="E29" s="44">
        <f>ГА!E29+Гидромет!E29</f>
        <v>0</v>
      </c>
      <c r="F29" s="44">
        <f>ГА!F29+Гидромет!F29</f>
        <v>0</v>
      </c>
      <c r="G29" s="22">
        <f>ГА!G29+Гидромет!G29</f>
        <v>0</v>
      </c>
      <c r="H29" s="50">
        <f>ГА!H29+Гидромет!H29</f>
        <v>0</v>
      </c>
    </row>
    <row r="30" spans="1:8" ht="12.75">
      <c r="A30" s="11"/>
      <c r="B30" s="16" t="s">
        <v>7</v>
      </c>
      <c r="C30" s="26" t="s">
        <v>40</v>
      </c>
      <c r="D30" s="26" t="s">
        <v>40</v>
      </c>
      <c r="E30" s="26" t="s">
        <v>40</v>
      </c>
      <c r="F30" s="26" t="s">
        <v>40</v>
      </c>
      <c r="G30" s="26" t="s">
        <v>40</v>
      </c>
      <c r="H30" s="49" t="s">
        <v>40</v>
      </c>
    </row>
    <row r="31" spans="1:8" ht="14.25" customHeight="1">
      <c r="A31" s="11"/>
      <c r="B31" s="33" t="s">
        <v>34</v>
      </c>
      <c r="C31" s="22">
        <f>ГА!C31+Гидромет!C31</f>
        <v>0</v>
      </c>
      <c r="D31" s="22">
        <f>ГА!D31+Гидромет!D31</f>
        <v>0</v>
      </c>
      <c r="E31" s="44">
        <f>ГА!E31+Гидромет!E31</f>
        <v>0</v>
      </c>
      <c r="F31" s="44">
        <f>ГА!F31+Гидромет!F31</f>
        <v>0</v>
      </c>
      <c r="G31" s="22">
        <f>ГА!G31+Гидромет!G31</f>
        <v>0</v>
      </c>
      <c r="H31" s="50">
        <f>ГА!H31+Гидромет!H31</f>
        <v>0</v>
      </c>
    </row>
    <row r="32" spans="1:8" ht="14.25" customHeight="1">
      <c r="A32" s="11"/>
      <c r="B32" s="33" t="s">
        <v>35</v>
      </c>
      <c r="C32" s="22">
        <f>ГА!C32+Гидромет!C32</f>
        <v>0</v>
      </c>
      <c r="D32" s="22">
        <f>ГА!D32+Гидромет!D32</f>
        <v>0</v>
      </c>
      <c r="E32" s="44">
        <f>ГА!E32+Гидромет!E32</f>
        <v>0</v>
      </c>
      <c r="F32" s="44">
        <f>ГА!F32+Гидромет!F32</f>
        <v>0</v>
      </c>
      <c r="G32" s="22">
        <f>ГА!G32+Гидромет!G32</f>
        <v>0</v>
      </c>
      <c r="H32" s="50">
        <f>ГА!H32+Гидромет!H32</f>
        <v>0</v>
      </c>
    </row>
    <row r="33" spans="1:8" ht="25.5">
      <c r="A33" s="11" t="s">
        <v>22</v>
      </c>
      <c r="B33" s="16" t="s">
        <v>33</v>
      </c>
      <c r="C33" s="22">
        <f>ГА!C33+Гидромет!C33</f>
        <v>0</v>
      </c>
      <c r="D33" s="22">
        <f>ГА!D33+Гидромет!D33</f>
        <v>0</v>
      </c>
      <c r="E33" s="44">
        <f>ГА!E33+Гидромет!E33</f>
        <v>0</v>
      </c>
      <c r="F33" s="44">
        <f>ГА!F33+Гидромет!F33</f>
        <v>0</v>
      </c>
      <c r="G33" s="22">
        <f>ГА!G33+Гидромет!G33</f>
        <v>0</v>
      </c>
      <c r="H33" s="50">
        <f>ГА!H33+Гидромет!H33</f>
        <v>0</v>
      </c>
    </row>
    <row r="34" spans="1:8" ht="15" customHeight="1" thickBot="1">
      <c r="A34" s="7" t="s">
        <v>23</v>
      </c>
      <c r="B34" s="18" t="s">
        <v>6</v>
      </c>
      <c r="C34" s="23">
        <f>ГА!C34+Гидромет!C34</f>
        <v>0</v>
      </c>
      <c r="D34" s="23">
        <f>ГА!D34+Гидромет!D34</f>
        <v>0</v>
      </c>
      <c r="E34" s="45">
        <f>ГА!E34+Гидромет!E34</f>
        <v>0</v>
      </c>
      <c r="F34" s="45">
        <f>ГА!F34+Гидромет!F34</f>
        <v>0</v>
      </c>
      <c r="G34" s="23">
        <f>ГА!G34+Гидромет!G34</f>
        <v>0</v>
      </c>
      <c r="H34" s="51">
        <f>ГА!H34+Гидромет!H34</f>
        <v>0</v>
      </c>
    </row>
    <row r="35" spans="1:8" ht="23.25" customHeight="1" thickTop="1">
      <c r="A35" s="104" t="s">
        <v>55</v>
      </c>
      <c r="B35" s="105"/>
      <c r="C35" s="105"/>
      <c r="D35" s="106"/>
      <c r="E35" s="47"/>
      <c r="F35" s="47"/>
      <c r="G35" s="25"/>
      <c r="H35" s="25"/>
    </row>
    <row r="36" spans="1:8" ht="28.5" customHeight="1">
      <c r="A36" s="107"/>
      <c r="B36" s="108"/>
      <c r="C36" s="108"/>
      <c r="D36" s="109"/>
      <c r="E36" s="47"/>
      <c r="F36" s="47"/>
      <c r="G36" s="25"/>
      <c r="H36" s="25"/>
    </row>
    <row r="37" spans="1:8" s="36" customFormat="1" ht="15" customHeight="1">
      <c r="A37" s="110"/>
      <c r="B37" s="110"/>
      <c r="C37" s="110"/>
      <c r="D37" s="110"/>
      <c r="E37" s="110"/>
      <c r="F37" s="111" t="s">
        <v>54</v>
      </c>
      <c r="G37" s="111"/>
      <c r="H37" s="111"/>
    </row>
    <row r="38" spans="1:8" s="36" customFormat="1" ht="13.5" customHeight="1">
      <c r="A38" s="110"/>
      <c r="B38" s="110"/>
      <c r="C38" s="110"/>
      <c r="D38" s="110"/>
      <c r="E38" s="110"/>
      <c r="F38" s="111"/>
      <c r="G38" s="111"/>
      <c r="H38" s="111"/>
    </row>
  </sheetData>
  <sheetProtection/>
  <mergeCells count="12">
    <mergeCell ref="B2:H2"/>
    <mergeCell ref="A3:H3"/>
    <mergeCell ref="A4:H4"/>
    <mergeCell ref="A6:A7"/>
    <mergeCell ref="B6:B7"/>
    <mergeCell ref="C6:C7"/>
    <mergeCell ref="D6:D7"/>
    <mergeCell ref="E6:F6"/>
    <mergeCell ref="A35:D36"/>
    <mergeCell ref="G6:H6"/>
    <mergeCell ref="A37:E38"/>
    <mergeCell ref="F37:H38"/>
  </mergeCells>
  <printOptions/>
  <pageMargins left="0.3937007874015748" right="0.1968503937007874" top="0.1968503937007874" bottom="0.1968503937007874" header="0.11811023622047245" footer="0.11811023622047245"/>
  <pageSetup firstPageNumber="22" useFirstPageNumber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70" zoomScaleSheetLayoutView="70" zoomScalePageLayoutView="0" workbookViewId="0" topLeftCell="A1">
      <selection activeCell="A30" sqref="A30"/>
    </sheetView>
  </sheetViews>
  <sheetFormatPr defaultColWidth="9.00390625" defaultRowHeight="12.75"/>
  <cols>
    <col min="1" max="1" width="4.75390625" style="0" customWidth="1"/>
    <col min="2" max="2" width="31.375" style="0" customWidth="1"/>
    <col min="3" max="4" width="16.25390625" style="0" customWidth="1"/>
    <col min="5" max="5" width="15.75390625" style="0" customWidth="1"/>
    <col min="6" max="6" width="19.00390625" style="0" customWidth="1"/>
    <col min="7" max="8" width="20.375" style="0" customWidth="1"/>
  </cols>
  <sheetData>
    <row r="1" spans="5:8" ht="14.25">
      <c r="E1" s="35"/>
      <c r="H1" s="9" t="s">
        <v>30</v>
      </c>
    </row>
    <row r="2" spans="2:8" ht="15.75">
      <c r="B2" s="112" t="s">
        <v>0</v>
      </c>
      <c r="C2" s="112"/>
      <c r="D2" s="112"/>
      <c r="E2" s="112"/>
      <c r="F2" s="112"/>
      <c r="G2" s="112"/>
      <c r="H2" s="112"/>
    </row>
    <row r="3" spans="1:13" ht="34.5" customHeight="1">
      <c r="A3" s="113" t="s">
        <v>39</v>
      </c>
      <c r="B3" s="113"/>
      <c r="C3" s="113"/>
      <c r="D3" s="113"/>
      <c r="E3" s="113"/>
      <c r="F3" s="113"/>
      <c r="G3" s="113"/>
      <c r="H3" s="113"/>
      <c r="I3" s="41"/>
      <c r="J3" s="41"/>
      <c r="K3" s="41"/>
      <c r="L3" s="41"/>
      <c r="M3" s="41"/>
    </row>
    <row r="4" spans="1:9" ht="15.75">
      <c r="A4" s="114" t="s">
        <v>29</v>
      </c>
      <c r="B4" s="115"/>
      <c r="C4" s="115"/>
      <c r="D4" s="115"/>
      <c r="E4" s="115"/>
      <c r="F4" s="115"/>
      <c r="G4" s="115"/>
      <c r="H4" s="115"/>
      <c r="I4" s="21"/>
    </row>
    <row r="5" spans="1:9" ht="13.5" thickBot="1">
      <c r="A5" s="38"/>
      <c r="B5" s="9"/>
      <c r="C5" s="9"/>
      <c r="D5" s="9"/>
      <c r="E5" s="9"/>
      <c r="F5" s="9"/>
      <c r="G5" s="9"/>
      <c r="H5" s="9"/>
      <c r="I5" s="21"/>
    </row>
    <row r="6" spans="1:9" ht="24.75" customHeight="1" thickBot="1" thickTop="1">
      <c r="A6" s="116" t="s">
        <v>28</v>
      </c>
      <c r="B6" s="116" t="s">
        <v>31</v>
      </c>
      <c r="C6" s="116" t="s">
        <v>36</v>
      </c>
      <c r="D6" s="116" t="s">
        <v>1</v>
      </c>
      <c r="E6" s="102" t="s">
        <v>37</v>
      </c>
      <c r="F6" s="103"/>
      <c r="G6" s="102" t="s">
        <v>38</v>
      </c>
      <c r="H6" s="103"/>
      <c r="I6" s="21"/>
    </row>
    <row r="7" spans="1:8" ht="39.75" customHeight="1" thickBot="1" thickTop="1">
      <c r="A7" s="117"/>
      <c r="B7" s="117"/>
      <c r="C7" s="117"/>
      <c r="D7" s="117"/>
      <c r="E7" s="30" t="s">
        <v>4</v>
      </c>
      <c r="F7" s="31" t="s">
        <v>2</v>
      </c>
      <c r="G7" s="31" t="s">
        <v>4</v>
      </c>
      <c r="H7" s="32" t="s">
        <v>2</v>
      </c>
    </row>
    <row r="8" spans="1:8" ht="12.75" customHeight="1" thickBot="1" thickTop="1">
      <c r="A8" s="3">
        <v>1</v>
      </c>
      <c r="B8" s="3">
        <v>2</v>
      </c>
      <c r="C8" s="3">
        <v>3</v>
      </c>
      <c r="D8" s="3">
        <v>4</v>
      </c>
      <c r="E8" s="4">
        <v>5</v>
      </c>
      <c r="F8" s="4">
        <v>6</v>
      </c>
      <c r="G8" s="4">
        <v>7</v>
      </c>
      <c r="H8" s="5">
        <v>8</v>
      </c>
    </row>
    <row r="9" spans="1:8" ht="12.75" customHeight="1" thickTop="1">
      <c r="A9" s="13" t="s">
        <v>10</v>
      </c>
      <c r="B9" s="8" t="s">
        <v>32</v>
      </c>
      <c r="C9" s="42">
        <f aca="true" t="shared" si="0" ref="C9:H9">C15+C23+C28</f>
        <v>5119411.6</v>
      </c>
      <c r="D9" s="42">
        <f t="shared" si="0"/>
        <v>619642.4397999999</v>
      </c>
      <c r="E9" s="43">
        <f t="shared" si="0"/>
        <v>133</v>
      </c>
      <c r="F9" s="43">
        <f t="shared" si="0"/>
        <v>19</v>
      </c>
      <c r="G9" s="42">
        <f t="shared" si="0"/>
        <v>2390485.98</v>
      </c>
      <c r="H9" s="48">
        <f t="shared" si="0"/>
        <v>299352.35</v>
      </c>
    </row>
    <row r="10" spans="1:8" ht="12.75">
      <c r="A10" s="27"/>
      <c r="B10" s="1" t="s">
        <v>7</v>
      </c>
      <c r="C10" s="26" t="s">
        <v>40</v>
      </c>
      <c r="D10" s="26" t="s">
        <v>40</v>
      </c>
      <c r="E10" s="26" t="s">
        <v>40</v>
      </c>
      <c r="F10" s="26" t="s">
        <v>40</v>
      </c>
      <c r="G10" s="26" t="s">
        <v>40</v>
      </c>
      <c r="H10" s="49" t="s">
        <v>40</v>
      </c>
    </row>
    <row r="11" spans="1:8" ht="12.75">
      <c r="A11" s="6" t="s">
        <v>11</v>
      </c>
      <c r="B11" s="10" t="s">
        <v>5</v>
      </c>
      <c r="C11" s="22">
        <f aca="true" t="shared" si="1" ref="C11:H11">C16+C24+C29</f>
        <v>2439711.6</v>
      </c>
      <c r="D11" s="22">
        <f t="shared" si="1"/>
        <v>12000</v>
      </c>
      <c r="E11" s="44">
        <f t="shared" si="1"/>
        <v>10</v>
      </c>
      <c r="F11" s="44">
        <f t="shared" si="1"/>
        <v>5</v>
      </c>
      <c r="G11" s="22">
        <f t="shared" si="1"/>
        <v>409684.88</v>
      </c>
      <c r="H11" s="50">
        <f t="shared" si="1"/>
        <v>153119.98</v>
      </c>
    </row>
    <row r="12" spans="1:8" ht="25.5">
      <c r="A12" s="11" t="s">
        <v>12</v>
      </c>
      <c r="B12" s="16" t="s">
        <v>33</v>
      </c>
      <c r="C12" s="22">
        <f aca="true" t="shared" si="2" ref="C12:H13">C20+C25+C33</f>
        <v>0</v>
      </c>
      <c r="D12" s="22">
        <f t="shared" si="2"/>
        <v>0</v>
      </c>
      <c r="E12" s="44">
        <f t="shared" si="2"/>
        <v>0</v>
      </c>
      <c r="F12" s="44">
        <f t="shared" si="2"/>
        <v>0</v>
      </c>
      <c r="G12" s="22">
        <f t="shared" si="2"/>
        <v>0</v>
      </c>
      <c r="H12" s="50">
        <f t="shared" si="2"/>
        <v>0</v>
      </c>
    </row>
    <row r="13" spans="1:8" ht="13.5" customHeight="1" thickBot="1">
      <c r="A13" s="14" t="s">
        <v>13</v>
      </c>
      <c r="B13" s="12" t="s">
        <v>6</v>
      </c>
      <c r="C13" s="23">
        <f t="shared" si="2"/>
        <v>2679700</v>
      </c>
      <c r="D13" s="23">
        <f t="shared" si="2"/>
        <v>607642.4397999999</v>
      </c>
      <c r="E13" s="45">
        <f t="shared" si="2"/>
        <v>123</v>
      </c>
      <c r="F13" s="45">
        <f t="shared" si="2"/>
        <v>14</v>
      </c>
      <c r="G13" s="23">
        <f t="shared" si="2"/>
        <v>1980801.1</v>
      </c>
      <c r="H13" s="51">
        <f t="shared" si="2"/>
        <v>146232.37</v>
      </c>
    </row>
    <row r="14" spans="1:8" ht="3" customHeight="1" thickBot="1" thickTop="1">
      <c r="A14" s="15"/>
      <c r="B14" s="20"/>
      <c r="C14" s="24"/>
      <c r="D14" s="24"/>
      <c r="E14" s="46"/>
      <c r="F14" s="46"/>
      <c r="G14" s="24"/>
      <c r="H14" s="52"/>
    </row>
    <row r="15" spans="1:8" ht="17.25" customHeight="1" thickTop="1">
      <c r="A15" s="13" t="s">
        <v>14</v>
      </c>
      <c r="B15" s="17" t="s">
        <v>25</v>
      </c>
      <c r="C15" s="42">
        <f aca="true" t="shared" si="3" ref="C15:H15">C16+C20+C21</f>
        <v>4933411.6</v>
      </c>
      <c r="D15" s="42">
        <f t="shared" si="3"/>
        <v>594692.4397999999</v>
      </c>
      <c r="E15" s="43">
        <f t="shared" si="3"/>
        <v>126</v>
      </c>
      <c r="F15" s="43">
        <f t="shared" si="3"/>
        <v>19</v>
      </c>
      <c r="G15" s="42">
        <f t="shared" si="3"/>
        <v>2327676.98</v>
      </c>
      <c r="H15" s="48">
        <f t="shared" si="3"/>
        <v>299352.35</v>
      </c>
    </row>
    <row r="16" spans="1:8" ht="12.75">
      <c r="A16" s="11" t="s">
        <v>15</v>
      </c>
      <c r="B16" s="16" t="s">
        <v>5</v>
      </c>
      <c r="C16" s="22">
        <f aca="true" t="shared" si="4" ref="C16:H16">C18+C19</f>
        <v>2289711.6</v>
      </c>
      <c r="D16" s="22">
        <f t="shared" si="4"/>
        <v>0</v>
      </c>
      <c r="E16" s="44">
        <f t="shared" si="4"/>
        <v>8</v>
      </c>
      <c r="F16" s="44">
        <f t="shared" si="4"/>
        <v>5</v>
      </c>
      <c r="G16" s="22">
        <f t="shared" si="4"/>
        <v>368634.88</v>
      </c>
      <c r="H16" s="50">
        <f t="shared" si="4"/>
        <v>153119.98</v>
      </c>
    </row>
    <row r="17" spans="1:8" ht="12.75">
      <c r="A17" s="11"/>
      <c r="B17" s="2" t="s">
        <v>7</v>
      </c>
      <c r="C17" s="26" t="s">
        <v>40</v>
      </c>
      <c r="D17" s="26" t="s">
        <v>40</v>
      </c>
      <c r="E17" s="26" t="s">
        <v>40</v>
      </c>
      <c r="F17" s="26" t="s">
        <v>40</v>
      </c>
      <c r="G17" s="26" t="s">
        <v>40</v>
      </c>
      <c r="H17" s="49" t="s">
        <v>40</v>
      </c>
    </row>
    <row r="18" spans="1:10" ht="15.75" customHeight="1">
      <c r="A18" s="11"/>
      <c r="B18" s="33" t="s">
        <v>8</v>
      </c>
      <c r="C18" s="28">
        <v>2289711.6</v>
      </c>
      <c r="D18" s="28">
        <v>0</v>
      </c>
      <c r="E18" s="56">
        <v>8</v>
      </c>
      <c r="F18" s="56">
        <v>5</v>
      </c>
      <c r="G18" s="28">
        <v>368634.88</v>
      </c>
      <c r="H18" s="57">
        <v>153119.98</v>
      </c>
      <c r="J18" s="55"/>
    </row>
    <row r="19" spans="1:8" ht="15.75" customHeight="1">
      <c r="A19" s="19"/>
      <c r="B19" s="34" t="s">
        <v>9</v>
      </c>
      <c r="C19" s="28">
        <v>0</v>
      </c>
      <c r="D19" s="28">
        <v>0</v>
      </c>
      <c r="E19" s="56">
        <v>0</v>
      </c>
      <c r="F19" s="56">
        <v>0</v>
      </c>
      <c r="G19" s="28">
        <v>0</v>
      </c>
      <c r="H19" s="57">
        <v>0</v>
      </c>
    </row>
    <row r="20" spans="1:8" ht="25.5">
      <c r="A20" s="11" t="s">
        <v>16</v>
      </c>
      <c r="B20" s="16" t="s">
        <v>33</v>
      </c>
      <c r="C20" s="28">
        <v>0</v>
      </c>
      <c r="D20" s="28">
        <v>0</v>
      </c>
      <c r="E20" s="56">
        <v>0</v>
      </c>
      <c r="F20" s="56">
        <v>0</v>
      </c>
      <c r="G20" s="28">
        <v>0</v>
      </c>
      <c r="H20" s="57">
        <v>0</v>
      </c>
    </row>
    <row r="21" spans="1:8" ht="14.25" customHeight="1" thickBot="1">
      <c r="A21" s="14" t="s">
        <v>17</v>
      </c>
      <c r="B21" s="12" t="s">
        <v>6</v>
      </c>
      <c r="C21" s="28">
        <v>2643700</v>
      </c>
      <c r="D21" s="28">
        <v>594692.4397999999</v>
      </c>
      <c r="E21" s="56">
        <v>118</v>
      </c>
      <c r="F21" s="56">
        <v>14</v>
      </c>
      <c r="G21" s="28">
        <v>1959042.1</v>
      </c>
      <c r="H21" s="57">
        <v>146232.37</v>
      </c>
    </row>
    <row r="22" spans="1:9" ht="3" customHeight="1" thickBot="1" thickTop="1">
      <c r="A22" s="15"/>
      <c r="B22" s="20"/>
      <c r="C22" s="58"/>
      <c r="D22" s="58"/>
      <c r="E22" s="59"/>
      <c r="F22" s="59"/>
      <c r="G22" s="58"/>
      <c r="H22" s="60"/>
      <c r="I22" s="21"/>
    </row>
    <row r="23" spans="1:8" ht="14.25" customHeight="1" thickTop="1">
      <c r="A23" s="13">
        <v>3</v>
      </c>
      <c r="B23" s="17" t="s">
        <v>26</v>
      </c>
      <c r="C23" s="61">
        <f aca="true" t="shared" si="5" ref="C23:H23">C24+C25+C26</f>
        <v>186000</v>
      </c>
      <c r="D23" s="61">
        <f t="shared" si="5"/>
        <v>24950</v>
      </c>
      <c r="E23" s="62">
        <f t="shared" si="5"/>
        <v>7</v>
      </c>
      <c r="F23" s="62">
        <f t="shared" si="5"/>
        <v>0</v>
      </c>
      <c r="G23" s="61">
        <f t="shared" si="5"/>
        <v>62809</v>
      </c>
      <c r="H23" s="63">
        <f t="shared" si="5"/>
        <v>0</v>
      </c>
    </row>
    <row r="24" spans="1:8" ht="12.75">
      <c r="A24" s="19" t="s">
        <v>18</v>
      </c>
      <c r="B24" s="10" t="s">
        <v>5</v>
      </c>
      <c r="C24" s="28">
        <v>150000</v>
      </c>
      <c r="D24" s="28">
        <v>12000</v>
      </c>
      <c r="E24" s="56">
        <v>2</v>
      </c>
      <c r="F24" s="56">
        <v>0</v>
      </c>
      <c r="G24" s="28">
        <v>41050</v>
      </c>
      <c r="H24" s="57">
        <v>0</v>
      </c>
    </row>
    <row r="25" spans="1:8" ht="25.5">
      <c r="A25" s="19" t="s">
        <v>20</v>
      </c>
      <c r="B25" s="10" t="s">
        <v>33</v>
      </c>
      <c r="C25" s="28">
        <v>0</v>
      </c>
      <c r="D25" s="28">
        <v>0</v>
      </c>
      <c r="E25" s="56">
        <v>0</v>
      </c>
      <c r="F25" s="56">
        <v>0</v>
      </c>
      <c r="G25" s="28">
        <v>0</v>
      </c>
      <c r="H25" s="57">
        <v>0</v>
      </c>
    </row>
    <row r="26" spans="1:8" ht="14.25" customHeight="1" thickBot="1">
      <c r="A26" s="14" t="s">
        <v>19</v>
      </c>
      <c r="B26" s="12" t="s">
        <v>6</v>
      </c>
      <c r="C26" s="28">
        <v>36000</v>
      </c>
      <c r="D26" s="28">
        <f>10760+2190</f>
        <v>12950</v>
      </c>
      <c r="E26" s="56">
        <v>5</v>
      </c>
      <c r="F26" s="64">
        <v>0</v>
      </c>
      <c r="G26" s="28">
        <v>21759</v>
      </c>
      <c r="H26" s="57">
        <v>0</v>
      </c>
    </row>
    <row r="27" spans="1:9" ht="3" customHeight="1" thickBot="1" thickTop="1">
      <c r="A27" s="15"/>
      <c r="B27" s="20"/>
      <c r="C27" s="24"/>
      <c r="D27" s="24"/>
      <c r="E27" s="46"/>
      <c r="F27" s="47"/>
      <c r="G27" s="24"/>
      <c r="H27" s="53"/>
      <c r="I27" s="21"/>
    </row>
    <row r="28" spans="1:8" ht="14.25" customHeight="1" thickTop="1">
      <c r="A28" s="13" t="s">
        <v>21</v>
      </c>
      <c r="B28" s="8" t="s">
        <v>27</v>
      </c>
      <c r="C28" s="42">
        <f aca="true" t="shared" si="6" ref="C28:H28">C29+C33+C34</f>
        <v>0</v>
      </c>
      <c r="D28" s="42">
        <f t="shared" si="6"/>
        <v>0</v>
      </c>
      <c r="E28" s="43">
        <f t="shared" si="6"/>
        <v>0</v>
      </c>
      <c r="F28" s="43">
        <f t="shared" si="6"/>
        <v>0</v>
      </c>
      <c r="G28" s="42">
        <f t="shared" si="6"/>
        <v>0</v>
      </c>
      <c r="H28" s="48">
        <f t="shared" si="6"/>
        <v>0</v>
      </c>
    </row>
    <row r="29" spans="1:8" ht="12.75">
      <c r="A29" s="11" t="s">
        <v>24</v>
      </c>
      <c r="B29" s="2" t="s">
        <v>5</v>
      </c>
      <c r="C29" s="22">
        <f aca="true" t="shared" si="7" ref="C29:H29">C31+C32</f>
        <v>0</v>
      </c>
      <c r="D29" s="22">
        <f t="shared" si="7"/>
        <v>0</v>
      </c>
      <c r="E29" s="44">
        <f t="shared" si="7"/>
        <v>0</v>
      </c>
      <c r="F29" s="44">
        <f t="shared" si="7"/>
        <v>0</v>
      </c>
      <c r="G29" s="22">
        <f t="shared" si="7"/>
        <v>0</v>
      </c>
      <c r="H29" s="50">
        <f t="shared" si="7"/>
        <v>0</v>
      </c>
    </row>
    <row r="30" spans="1:8" ht="12.75">
      <c r="A30" s="11"/>
      <c r="B30" s="16" t="s">
        <v>7</v>
      </c>
      <c r="C30" s="26" t="s">
        <v>40</v>
      </c>
      <c r="D30" s="26" t="s">
        <v>40</v>
      </c>
      <c r="E30" s="26" t="s">
        <v>40</v>
      </c>
      <c r="F30" s="26" t="s">
        <v>40</v>
      </c>
      <c r="G30" s="26" t="s">
        <v>40</v>
      </c>
      <c r="H30" s="49" t="s">
        <v>40</v>
      </c>
    </row>
    <row r="31" spans="1:8" ht="14.25" customHeight="1">
      <c r="A31" s="11"/>
      <c r="B31" s="33" t="s">
        <v>34</v>
      </c>
      <c r="C31" s="22">
        <v>0</v>
      </c>
      <c r="D31" s="22">
        <v>0</v>
      </c>
      <c r="E31" s="44">
        <v>0</v>
      </c>
      <c r="F31" s="44">
        <v>0</v>
      </c>
      <c r="G31" s="22">
        <v>0</v>
      </c>
      <c r="H31" s="50">
        <v>0</v>
      </c>
    </row>
    <row r="32" spans="1:8" ht="14.25" customHeight="1">
      <c r="A32" s="11"/>
      <c r="B32" s="33" t="s">
        <v>35</v>
      </c>
      <c r="C32" s="22">
        <v>0</v>
      </c>
      <c r="D32" s="22">
        <v>0</v>
      </c>
      <c r="E32" s="44">
        <v>0</v>
      </c>
      <c r="F32" s="44">
        <v>0</v>
      </c>
      <c r="G32" s="22">
        <v>0</v>
      </c>
      <c r="H32" s="50">
        <v>0</v>
      </c>
    </row>
    <row r="33" spans="1:8" ht="25.5">
      <c r="A33" s="11" t="s">
        <v>22</v>
      </c>
      <c r="B33" s="16" t="s">
        <v>33</v>
      </c>
      <c r="C33" s="22">
        <v>0</v>
      </c>
      <c r="D33" s="22">
        <v>0</v>
      </c>
      <c r="E33" s="44">
        <v>0</v>
      </c>
      <c r="F33" s="44">
        <v>0</v>
      </c>
      <c r="G33" s="22">
        <v>0</v>
      </c>
      <c r="H33" s="50">
        <v>0</v>
      </c>
    </row>
    <row r="34" spans="1:8" ht="15" customHeight="1" thickBot="1">
      <c r="A34" s="7" t="s">
        <v>23</v>
      </c>
      <c r="B34" s="18" t="s">
        <v>6</v>
      </c>
      <c r="C34" s="23">
        <v>0</v>
      </c>
      <c r="D34" s="23">
        <v>0</v>
      </c>
      <c r="E34" s="45">
        <v>0</v>
      </c>
      <c r="F34" s="45">
        <v>0</v>
      </c>
      <c r="G34" s="23">
        <v>0</v>
      </c>
      <c r="H34" s="51">
        <v>0</v>
      </c>
    </row>
    <row r="35" spans="1:8" ht="9" customHeight="1" thickTop="1">
      <c r="A35" s="39"/>
      <c r="B35" s="40"/>
      <c r="C35" s="25"/>
      <c r="D35" s="25"/>
      <c r="E35" s="47"/>
      <c r="F35" s="47"/>
      <c r="G35" s="25"/>
      <c r="H35" s="25"/>
    </row>
    <row r="36" spans="1:8" s="36" customFormat="1" ht="15" customHeight="1">
      <c r="A36" s="110" t="s">
        <v>3</v>
      </c>
      <c r="B36" s="110"/>
      <c r="C36" s="110"/>
      <c r="D36" s="110"/>
      <c r="E36" s="110"/>
      <c r="F36" s="111" t="s">
        <v>41</v>
      </c>
      <c r="G36" s="111"/>
      <c r="H36" s="111"/>
    </row>
    <row r="37" spans="1:8" s="36" customFormat="1" ht="13.5" customHeight="1">
      <c r="A37" s="110"/>
      <c r="B37" s="110"/>
      <c r="C37" s="110"/>
      <c r="D37" s="110"/>
      <c r="E37" s="110"/>
      <c r="F37" s="111"/>
      <c r="G37" s="111"/>
      <c r="H37" s="111"/>
    </row>
  </sheetData>
  <sheetProtection/>
  <mergeCells count="11">
    <mergeCell ref="A36:E37"/>
    <mergeCell ref="F36:H37"/>
    <mergeCell ref="B2:H2"/>
    <mergeCell ref="A6:A7"/>
    <mergeCell ref="G6:H6"/>
    <mergeCell ref="B6:B7"/>
    <mergeCell ref="C6:C7"/>
    <mergeCell ref="D6:D7"/>
    <mergeCell ref="A3:H3"/>
    <mergeCell ref="A4:H4"/>
    <mergeCell ref="E6:F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="70" zoomScaleNormal="70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4.75390625" style="0" customWidth="1"/>
    <col min="2" max="2" width="25.75390625" style="0" customWidth="1"/>
    <col min="3" max="3" width="15.75390625" style="65" customWidth="1"/>
    <col min="4" max="6" width="15.75390625" style="0" customWidth="1"/>
    <col min="7" max="7" width="20.25390625" style="65" customWidth="1"/>
    <col min="8" max="8" width="20.375" style="0" customWidth="1"/>
  </cols>
  <sheetData>
    <row r="1" spans="5:8" ht="15.75">
      <c r="E1" s="29" t="s">
        <v>42</v>
      </c>
      <c r="H1" s="9" t="s">
        <v>30</v>
      </c>
    </row>
    <row r="2" spans="2:8" ht="15.75">
      <c r="B2" s="112" t="s">
        <v>43</v>
      </c>
      <c r="C2" s="112"/>
      <c r="D2" s="112"/>
      <c r="E2" s="112"/>
      <c r="F2" s="112"/>
      <c r="G2" s="112"/>
      <c r="H2" s="112"/>
    </row>
    <row r="3" spans="1:12" ht="27" customHeight="1">
      <c r="A3" s="118" t="s">
        <v>44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9" ht="12.75">
      <c r="A4" s="119" t="s">
        <v>29</v>
      </c>
      <c r="B4" s="120"/>
      <c r="C4" s="120"/>
      <c r="D4" s="120"/>
      <c r="E4" s="120"/>
      <c r="F4" s="120"/>
      <c r="G4" s="120"/>
      <c r="H4" s="120"/>
      <c r="I4" s="21"/>
    </row>
    <row r="5" spans="8:10" ht="13.5" thickBot="1">
      <c r="H5" s="68" t="s">
        <v>45</v>
      </c>
      <c r="I5" s="9"/>
      <c r="J5" s="21"/>
    </row>
    <row r="6" spans="1:9" ht="25.5" customHeight="1" thickBot="1" thickTop="1">
      <c r="A6" s="121" t="s">
        <v>28</v>
      </c>
      <c r="B6" s="121" t="s">
        <v>31</v>
      </c>
      <c r="C6" s="123" t="s">
        <v>36</v>
      </c>
      <c r="D6" s="116" t="s">
        <v>46</v>
      </c>
      <c r="E6" s="102" t="s">
        <v>37</v>
      </c>
      <c r="F6" s="103"/>
      <c r="G6" s="102" t="s">
        <v>38</v>
      </c>
      <c r="H6" s="103"/>
      <c r="I6" s="69"/>
    </row>
    <row r="7" spans="1:8" ht="50.25" customHeight="1" thickBot="1" thickTop="1">
      <c r="A7" s="122"/>
      <c r="B7" s="122"/>
      <c r="C7" s="124"/>
      <c r="D7" s="117"/>
      <c r="E7" s="30" t="s">
        <v>4</v>
      </c>
      <c r="F7" s="31" t="s">
        <v>47</v>
      </c>
      <c r="G7" s="70" t="s">
        <v>4</v>
      </c>
      <c r="H7" s="32" t="s">
        <v>48</v>
      </c>
    </row>
    <row r="8" spans="1:8" ht="14.25" thickBot="1" thickTop="1">
      <c r="A8" s="3">
        <v>1</v>
      </c>
      <c r="B8" s="3">
        <v>2</v>
      </c>
      <c r="C8" s="66">
        <v>3</v>
      </c>
      <c r="D8" s="3">
        <v>4</v>
      </c>
      <c r="E8" s="4">
        <v>5</v>
      </c>
      <c r="F8" s="4">
        <v>6</v>
      </c>
      <c r="G8" s="67">
        <v>7</v>
      </c>
      <c r="H8" s="5">
        <v>8</v>
      </c>
    </row>
    <row r="9" spans="1:10" ht="12.75" customHeight="1" thickTop="1">
      <c r="A9" s="13" t="s">
        <v>10</v>
      </c>
      <c r="B9" s="8" t="s">
        <v>32</v>
      </c>
      <c r="C9" s="71">
        <f>C11+C13</f>
        <v>1391400</v>
      </c>
      <c r="D9" s="72">
        <f>D11+D13</f>
        <v>7508.93</v>
      </c>
      <c r="E9" s="44">
        <v>47</v>
      </c>
      <c r="F9" s="44">
        <v>9</v>
      </c>
      <c r="G9" s="72">
        <f>G11+G13</f>
        <v>246843.22</v>
      </c>
      <c r="H9" s="72">
        <v>7600</v>
      </c>
      <c r="I9" s="73"/>
      <c r="J9" s="21"/>
    </row>
    <row r="10" spans="1:8" ht="12.75" customHeight="1">
      <c r="A10" s="27"/>
      <c r="B10" s="1" t="s">
        <v>7</v>
      </c>
      <c r="C10" s="74"/>
      <c r="D10" s="26"/>
      <c r="E10" s="26"/>
      <c r="F10" s="26"/>
      <c r="G10" s="75"/>
      <c r="H10" s="76"/>
    </row>
    <row r="11" spans="1:8" ht="12.75" customHeight="1">
      <c r="A11" s="6" t="s">
        <v>11</v>
      </c>
      <c r="B11" s="10" t="s">
        <v>5</v>
      </c>
      <c r="C11" s="28">
        <v>1331000</v>
      </c>
      <c r="D11" s="22">
        <v>3137.06</v>
      </c>
      <c r="E11" s="44">
        <v>47</v>
      </c>
      <c r="F11" s="44">
        <v>9</v>
      </c>
      <c r="G11" s="28">
        <f>12906.9+229564.45</f>
        <v>242471.35</v>
      </c>
      <c r="H11" s="22">
        <v>7600</v>
      </c>
    </row>
    <row r="12" spans="1:8" ht="27.75" customHeight="1">
      <c r="A12" s="11" t="s">
        <v>12</v>
      </c>
      <c r="B12" s="16" t="s">
        <v>33</v>
      </c>
      <c r="C12" s="28"/>
      <c r="D12" s="22"/>
      <c r="E12" s="22"/>
      <c r="F12" s="22"/>
      <c r="G12" s="77"/>
      <c r="H12" s="78"/>
    </row>
    <row r="13" spans="1:8" ht="13.5" customHeight="1" thickBot="1">
      <c r="A13" s="14" t="s">
        <v>13</v>
      </c>
      <c r="B13" s="12" t="s">
        <v>6</v>
      </c>
      <c r="C13" s="37">
        <v>60400</v>
      </c>
      <c r="D13" s="23">
        <f>D21+D26+D34</f>
        <v>4371.87</v>
      </c>
      <c r="E13" s="45">
        <v>0</v>
      </c>
      <c r="F13" s="45">
        <f>F21+F26+F34</f>
        <v>0</v>
      </c>
      <c r="G13" s="23">
        <v>4371.87</v>
      </c>
      <c r="H13" s="23">
        <v>0</v>
      </c>
    </row>
    <row r="14" spans="1:8" ht="14.25" thickBot="1" thickTop="1">
      <c r="A14" s="79"/>
      <c r="B14" s="20"/>
      <c r="C14" s="58"/>
      <c r="D14" s="24"/>
      <c r="E14" s="80"/>
      <c r="F14" s="80"/>
      <c r="G14" s="81"/>
      <c r="H14" s="82"/>
    </row>
    <row r="15" spans="1:9" ht="17.25" customHeight="1" thickTop="1">
      <c r="A15" s="13" t="s">
        <v>14</v>
      </c>
      <c r="B15" s="17" t="s">
        <v>25</v>
      </c>
      <c r="C15" s="71">
        <f>C16+C20+C21</f>
        <v>1387400</v>
      </c>
      <c r="D15" s="72">
        <f>D16+D20+D21</f>
        <v>7508.93</v>
      </c>
      <c r="E15" s="83">
        <v>47</v>
      </c>
      <c r="F15" s="83">
        <f>F16+F20+F21</f>
        <v>9</v>
      </c>
      <c r="G15" s="28">
        <f>G16+G20+G21</f>
        <v>246843.22</v>
      </c>
      <c r="H15" s="28">
        <v>7600</v>
      </c>
      <c r="I15" s="55"/>
    </row>
    <row r="16" spans="1:8" ht="15" customHeight="1">
      <c r="A16" s="11" t="s">
        <v>15</v>
      </c>
      <c r="B16" s="16" t="s">
        <v>5</v>
      </c>
      <c r="C16" s="28">
        <f>C18</f>
        <v>1331000</v>
      </c>
      <c r="D16" s="22">
        <v>3137.06</v>
      </c>
      <c r="E16" s="83">
        <v>47</v>
      </c>
      <c r="F16" s="83">
        <v>9</v>
      </c>
      <c r="G16" s="28">
        <f>G18</f>
        <v>242471.35</v>
      </c>
      <c r="H16" s="28">
        <v>7600</v>
      </c>
    </row>
    <row r="17" spans="1:8" ht="15" customHeight="1">
      <c r="A17" s="11"/>
      <c r="B17" s="2" t="s">
        <v>7</v>
      </c>
      <c r="C17" s="28"/>
      <c r="D17" s="22"/>
      <c r="E17" s="83"/>
      <c r="F17" s="83"/>
      <c r="G17" s="84"/>
      <c r="H17" s="78"/>
    </row>
    <row r="18" spans="1:8" ht="15.75" customHeight="1">
      <c r="A18" s="11"/>
      <c r="B18" s="16" t="s">
        <v>8</v>
      </c>
      <c r="C18" s="28">
        <v>1331000</v>
      </c>
      <c r="D18" s="22">
        <v>3137.06</v>
      </c>
      <c r="E18" s="83">
        <v>47</v>
      </c>
      <c r="F18" s="83">
        <v>9</v>
      </c>
      <c r="G18" s="28">
        <f>12906.9+229564.45</f>
        <v>242471.35</v>
      </c>
      <c r="H18" s="22">
        <v>7600</v>
      </c>
    </row>
    <row r="19" spans="1:8" ht="15.75" customHeight="1">
      <c r="A19" s="19"/>
      <c r="B19" s="10" t="s">
        <v>9</v>
      </c>
      <c r="C19" s="28">
        <v>0</v>
      </c>
      <c r="D19" s="22">
        <v>0</v>
      </c>
      <c r="E19" s="83">
        <v>0</v>
      </c>
      <c r="F19" s="83">
        <v>0</v>
      </c>
      <c r="G19" s="77">
        <v>0</v>
      </c>
      <c r="H19" s="78">
        <v>0</v>
      </c>
    </row>
    <row r="20" spans="1:8" ht="27.75" customHeight="1">
      <c r="A20" s="11" t="s">
        <v>16</v>
      </c>
      <c r="B20" s="16" t="s">
        <v>33</v>
      </c>
      <c r="C20" s="28">
        <v>0</v>
      </c>
      <c r="D20" s="22">
        <v>0</v>
      </c>
      <c r="E20" s="83">
        <v>0</v>
      </c>
      <c r="F20" s="83">
        <v>0</v>
      </c>
      <c r="G20" s="77">
        <v>0</v>
      </c>
      <c r="H20" s="78">
        <v>0</v>
      </c>
    </row>
    <row r="21" spans="1:8" ht="14.25" customHeight="1" thickBot="1">
      <c r="A21" s="14" t="s">
        <v>17</v>
      </c>
      <c r="B21" s="12" t="s">
        <v>6</v>
      </c>
      <c r="C21" s="37">
        <v>56400</v>
      </c>
      <c r="D21" s="23">
        <v>4371.87</v>
      </c>
      <c r="E21" s="45">
        <v>0</v>
      </c>
      <c r="F21" s="45">
        <v>0</v>
      </c>
      <c r="G21" s="37">
        <v>4371.87</v>
      </c>
      <c r="H21" s="23">
        <v>0</v>
      </c>
    </row>
    <row r="22" spans="1:9" ht="6" customHeight="1" thickBot="1" thickTop="1">
      <c r="A22" s="15"/>
      <c r="B22" s="20"/>
      <c r="C22" s="58"/>
      <c r="D22" s="24"/>
      <c r="E22" s="80"/>
      <c r="F22" s="80"/>
      <c r="G22" s="81"/>
      <c r="H22" s="85"/>
      <c r="I22" s="69"/>
    </row>
    <row r="23" spans="1:8" ht="14.25" customHeight="1" thickTop="1">
      <c r="A23" s="13">
        <v>3</v>
      </c>
      <c r="B23" s="17" t="s">
        <v>26</v>
      </c>
      <c r="C23" s="71">
        <f aca="true" t="shared" si="0" ref="C23:H23">C24+C26</f>
        <v>4000</v>
      </c>
      <c r="D23" s="72">
        <f t="shared" si="0"/>
        <v>0</v>
      </c>
      <c r="E23" s="86">
        <f>E24+E26</f>
        <v>0</v>
      </c>
      <c r="F23" s="86">
        <f t="shared" si="0"/>
        <v>0</v>
      </c>
      <c r="G23" s="71">
        <f>G24+G26</f>
        <v>0</v>
      </c>
      <c r="H23" s="72">
        <f t="shared" si="0"/>
        <v>0</v>
      </c>
    </row>
    <row r="24" spans="1:8" ht="15" customHeight="1">
      <c r="A24" s="19" t="s">
        <v>18</v>
      </c>
      <c r="B24" s="10" t="s">
        <v>5</v>
      </c>
      <c r="C24" s="28">
        <v>0</v>
      </c>
      <c r="D24" s="22">
        <v>0</v>
      </c>
      <c r="E24" s="83">
        <v>0</v>
      </c>
      <c r="F24" s="83">
        <v>0</v>
      </c>
      <c r="G24" s="28">
        <v>0</v>
      </c>
      <c r="H24" s="22">
        <v>0</v>
      </c>
    </row>
    <row r="25" spans="1:8" ht="27.75" customHeight="1">
      <c r="A25" s="19" t="s">
        <v>20</v>
      </c>
      <c r="B25" s="10" t="s">
        <v>33</v>
      </c>
      <c r="C25" s="28">
        <v>0</v>
      </c>
      <c r="D25" s="22">
        <v>0</v>
      </c>
      <c r="E25" s="83">
        <v>0</v>
      </c>
      <c r="F25" s="83">
        <v>0</v>
      </c>
      <c r="G25" s="77">
        <v>0</v>
      </c>
      <c r="H25" s="78">
        <v>0</v>
      </c>
    </row>
    <row r="26" spans="1:8" ht="14.25" customHeight="1" thickBot="1">
      <c r="A26" s="14" t="s">
        <v>19</v>
      </c>
      <c r="B26" s="12" t="s">
        <v>6</v>
      </c>
      <c r="C26" s="37">
        <v>4000</v>
      </c>
      <c r="D26" s="23">
        <v>0</v>
      </c>
      <c r="E26" s="45">
        <v>0</v>
      </c>
      <c r="F26" s="45">
        <v>0</v>
      </c>
      <c r="G26" s="37">
        <v>0</v>
      </c>
      <c r="H26" s="23">
        <v>0</v>
      </c>
    </row>
    <row r="27" spans="1:9" ht="6" customHeight="1" thickBot="1" thickTop="1">
      <c r="A27" s="15"/>
      <c r="B27" s="20"/>
      <c r="C27" s="58"/>
      <c r="D27" s="24"/>
      <c r="E27" s="80"/>
      <c r="F27" s="87"/>
      <c r="G27" s="81"/>
      <c r="H27" s="85"/>
      <c r="I27" s="69"/>
    </row>
    <row r="28" spans="1:8" ht="14.25" customHeight="1" thickTop="1">
      <c r="A28" s="13" t="s">
        <v>21</v>
      </c>
      <c r="B28" s="8" t="s">
        <v>27</v>
      </c>
      <c r="C28" s="71">
        <v>0</v>
      </c>
      <c r="D28" s="72">
        <v>0</v>
      </c>
      <c r="E28" s="88">
        <v>0</v>
      </c>
      <c r="F28" s="88">
        <v>0</v>
      </c>
      <c r="G28" s="89">
        <v>0</v>
      </c>
      <c r="H28" s="90">
        <v>0</v>
      </c>
    </row>
    <row r="29" spans="1:8" ht="14.25" customHeight="1">
      <c r="A29" s="97" t="s">
        <v>24</v>
      </c>
      <c r="B29" s="2" t="s">
        <v>5</v>
      </c>
      <c r="C29" s="28">
        <v>0</v>
      </c>
      <c r="D29" s="22">
        <v>0</v>
      </c>
      <c r="E29" s="83">
        <v>0</v>
      </c>
      <c r="F29" s="83">
        <v>0</v>
      </c>
      <c r="G29" s="77">
        <v>0</v>
      </c>
      <c r="H29" s="78">
        <v>0</v>
      </c>
    </row>
    <row r="30" spans="1:8" ht="12.75">
      <c r="A30" s="97"/>
      <c r="B30" s="2" t="s">
        <v>7</v>
      </c>
      <c r="C30" s="26" t="s">
        <v>40</v>
      </c>
      <c r="D30" s="26" t="s">
        <v>40</v>
      </c>
      <c r="E30" s="26" t="s">
        <v>40</v>
      </c>
      <c r="F30" s="26" t="s">
        <v>40</v>
      </c>
      <c r="G30" s="26" t="s">
        <v>40</v>
      </c>
      <c r="H30" s="22" t="s">
        <v>40</v>
      </c>
    </row>
    <row r="31" spans="1:8" ht="14.25" customHeight="1">
      <c r="A31" s="97"/>
      <c r="B31" s="98" t="s">
        <v>34</v>
      </c>
      <c r="C31" s="22">
        <v>0</v>
      </c>
      <c r="D31" s="22">
        <v>0</v>
      </c>
      <c r="E31" s="44">
        <v>0</v>
      </c>
      <c r="F31" s="44">
        <v>0</v>
      </c>
      <c r="G31" s="22">
        <v>0</v>
      </c>
      <c r="H31" s="22">
        <v>0</v>
      </c>
    </row>
    <row r="32" spans="1:8" ht="14.25" customHeight="1">
      <c r="A32" s="97"/>
      <c r="B32" s="98" t="s">
        <v>35</v>
      </c>
      <c r="C32" s="22">
        <v>0</v>
      </c>
      <c r="D32" s="22">
        <v>0</v>
      </c>
      <c r="E32" s="44">
        <v>0</v>
      </c>
      <c r="F32" s="44">
        <v>0</v>
      </c>
      <c r="G32" s="22">
        <v>0</v>
      </c>
      <c r="H32" s="22">
        <v>0</v>
      </c>
    </row>
    <row r="33" spans="1:8" ht="27" customHeight="1">
      <c r="A33" s="11" t="s">
        <v>22</v>
      </c>
      <c r="B33" s="16" t="s">
        <v>33</v>
      </c>
      <c r="C33" s="28">
        <v>0</v>
      </c>
      <c r="D33" s="22">
        <v>0</v>
      </c>
      <c r="E33" s="83">
        <v>0</v>
      </c>
      <c r="F33" s="83">
        <v>0</v>
      </c>
      <c r="G33" s="77">
        <v>0</v>
      </c>
      <c r="H33" s="78">
        <v>0</v>
      </c>
    </row>
    <row r="34" spans="1:8" ht="15" customHeight="1" thickBot="1">
      <c r="A34" s="7" t="s">
        <v>23</v>
      </c>
      <c r="B34" s="18" t="s">
        <v>6</v>
      </c>
      <c r="C34" s="37">
        <v>0</v>
      </c>
      <c r="D34" s="23">
        <v>0</v>
      </c>
      <c r="E34" s="91">
        <v>0</v>
      </c>
      <c r="F34" s="91">
        <v>0</v>
      </c>
      <c r="G34" s="92">
        <v>0</v>
      </c>
      <c r="H34" s="93">
        <v>0</v>
      </c>
    </row>
    <row r="35" s="126" customFormat="1" ht="15" customHeight="1" thickTop="1">
      <c r="A35" s="125"/>
    </row>
    <row r="36" spans="1:8" s="54" customFormat="1" ht="15.75" customHeight="1">
      <c r="A36" s="127" t="s">
        <v>49</v>
      </c>
      <c r="B36" s="127"/>
      <c r="C36" s="127"/>
      <c r="D36" s="127" t="s">
        <v>50</v>
      </c>
      <c r="E36" s="127"/>
      <c r="F36" s="127"/>
      <c r="G36" s="94"/>
      <c r="H36" s="95"/>
    </row>
    <row r="37" spans="1:8" s="54" customFormat="1" ht="12.75" customHeight="1">
      <c r="A37" s="127"/>
      <c r="B37" s="127"/>
      <c r="C37" s="127"/>
      <c r="D37" s="127"/>
      <c r="E37" s="127"/>
      <c r="F37" s="127"/>
      <c r="G37" s="128" t="s">
        <v>51</v>
      </c>
      <c r="H37" s="128"/>
    </row>
    <row r="38" spans="7:8" ht="7.5" customHeight="1">
      <c r="G38" s="128"/>
      <c r="H38" s="128"/>
    </row>
    <row r="39" spans="1:8" ht="16.5" customHeight="1" hidden="1">
      <c r="A39" s="110" t="s">
        <v>52</v>
      </c>
      <c r="B39" s="110"/>
      <c r="C39" s="110"/>
      <c r="D39" s="110"/>
      <c r="E39" s="110"/>
      <c r="G39" s="96"/>
      <c r="H39" s="95"/>
    </row>
    <row r="40" spans="1:8" ht="19.5" customHeight="1" hidden="1">
      <c r="A40" s="110"/>
      <c r="B40" s="110"/>
      <c r="C40" s="110"/>
      <c r="D40" s="110"/>
      <c r="E40" s="110"/>
      <c r="G40" s="96"/>
      <c r="H40" s="95"/>
    </row>
    <row r="43" ht="12.75">
      <c r="D43" s="65"/>
    </row>
    <row r="44" ht="12.75">
      <c r="D44" s="65"/>
    </row>
    <row r="45" ht="12.75">
      <c r="D45" s="65"/>
    </row>
  </sheetData>
  <sheetProtection/>
  <mergeCells count="14">
    <mergeCell ref="A35:IV35"/>
    <mergeCell ref="A36:C37"/>
    <mergeCell ref="D36:F37"/>
    <mergeCell ref="G37:H38"/>
    <mergeCell ref="A39:E40"/>
    <mergeCell ref="B2:H2"/>
    <mergeCell ref="A3:L3"/>
    <mergeCell ref="A4:H4"/>
    <mergeCell ref="A6:A7"/>
    <mergeCell ref="B6:B7"/>
    <mergeCell ref="C6:C7"/>
    <mergeCell ref="D6:D7"/>
    <mergeCell ref="E6:F6"/>
    <mergeCell ref="G6:H6"/>
  </mergeCells>
  <printOptions/>
  <pageMargins left="0.91" right="0.1968503937007874" top="0.1968503937007874" bottom="0.1968503937007874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Корнеев</dc:creator>
  <cp:keywords/>
  <dc:description/>
  <cp:lastModifiedBy>Савельева Л. Б.</cp:lastModifiedBy>
  <cp:lastPrinted>2011-07-27T18:15:18Z</cp:lastPrinted>
  <dcterms:created xsi:type="dcterms:W3CDTF">2008-09-17T10:53:36Z</dcterms:created>
  <dcterms:modified xsi:type="dcterms:W3CDTF">2011-09-15T06:25:02Z</dcterms:modified>
  <cp:category/>
  <cp:version/>
  <cp:contentType/>
  <cp:contentStatus/>
</cp:coreProperties>
</file>